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ptun\WK_OSK_SKP\2020 rok\STATYSTYKI\"/>
    </mc:Choice>
  </mc:AlternateContent>
  <bookViews>
    <workbookView xWindow="0" yWindow="0" windowWidth="28800" windowHeight="11835"/>
  </bookViews>
  <sheets>
    <sheet name="statystyka I pół.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6" i="2" l="1"/>
  <c r="G236" i="2" s="1"/>
  <c r="G237" i="2" s="1"/>
  <c r="L236" i="2"/>
  <c r="T236" i="2" s="1"/>
  <c r="T237" i="2" s="1"/>
  <c r="F237" i="2"/>
  <c r="F238" i="2" s="1"/>
  <c r="H237" i="2"/>
  <c r="J237" i="2"/>
  <c r="M237" i="2"/>
  <c r="M238" i="2" s="1"/>
  <c r="O237" i="2"/>
  <c r="P237" i="2"/>
  <c r="P238" i="2" s="1"/>
  <c r="Q237" i="2"/>
  <c r="S237" i="2"/>
  <c r="H238" i="2"/>
  <c r="J238" i="2"/>
  <c r="O238" i="2"/>
  <c r="Q238" i="2"/>
  <c r="S238" i="2"/>
  <c r="S630" i="2"/>
  <c r="Q630" i="2"/>
  <c r="P630" i="2"/>
  <c r="O630" i="2"/>
  <c r="N630" i="2"/>
  <c r="M630" i="2"/>
  <c r="J630" i="2"/>
  <c r="H630" i="2"/>
  <c r="F630" i="2"/>
  <c r="T629" i="2"/>
  <c r="T630" i="2" s="1"/>
  <c r="L629" i="2"/>
  <c r="N629" i="2" s="1"/>
  <c r="K629" i="2"/>
  <c r="I629" i="2"/>
  <c r="G629" i="2"/>
  <c r="E629" i="2"/>
  <c r="K568" i="2"/>
  <c r="T568" i="2"/>
  <c r="L568" i="2"/>
  <c r="R568" i="2" s="1"/>
  <c r="I568" i="2"/>
  <c r="G568" i="2"/>
  <c r="E568" i="2"/>
  <c r="M361" i="2"/>
  <c r="Q361" i="2"/>
  <c r="P361" i="2"/>
  <c r="O361" i="2"/>
  <c r="J361" i="2"/>
  <c r="H361" i="2"/>
  <c r="F361" i="2"/>
  <c r="S361" i="2"/>
  <c r="S362" i="2" s="1"/>
  <c r="R356" i="2"/>
  <c r="L356" i="2"/>
  <c r="N356" i="2" s="1"/>
  <c r="K356" i="2"/>
  <c r="I356" i="2"/>
  <c r="G356" i="2"/>
  <c r="E356" i="2"/>
  <c r="E272" i="2"/>
  <c r="G272" i="2"/>
  <c r="I272" i="2"/>
  <c r="K272" i="2"/>
  <c r="L272" i="2"/>
  <c r="N272" i="2"/>
  <c r="R272" i="2"/>
  <c r="T272" i="2"/>
  <c r="I260" i="2"/>
  <c r="L140" i="2"/>
  <c r="E140" i="2"/>
  <c r="G140" i="2" s="1"/>
  <c r="L630" i="2" l="1"/>
  <c r="R236" i="2"/>
  <c r="R237" i="2" s="1"/>
  <c r="N236" i="2"/>
  <c r="N237" i="2" s="1"/>
  <c r="L237" i="2"/>
  <c r="L238" i="2" s="1"/>
  <c r="G238" i="2"/>
  <c r="K238" i="2"/>
  <c r="E237" i="2"/>
  <c r="E238" i="2" s="1"/>
  <c r="I238" i="2" s="1"/>
  <c r="K236" i="2"/>
  <c r="K237" i="2" s="1"/>
  <c r="I236" i="2"/>
  <c r="I237" i="2" s="1"/>
  <c r="R629" i="2"/>
  <c r="R630" i="2" s="1"/>
  <c r="N568" i="2"/>
  <c r="T356" i="2"/>
  <c r="S641" i="2"/>
  <c r="S642" i="2" s="1"/>
  <c r="Q641" i="2"/>
  <c r="Q642" i="2" s="1"/>
  <c r="P641" i="2"/>
  <c r="P642" i="2" s="1"/>
  <c r="O641" i="2"/>
  <c r="O642" i="2" s="1"/>
  <c r="M641" i="2"/>
  <c r="M642" i="2" s="1"/>
  <c r="J641" i="2"/>
  <c r="J642" i="2" s="1"/>
  <c r="H641" i="2"/>
  <c r="H642" i="2" s="1"/>
  <c r="F641" i="2"/>
  <c r="F642" i="2" s="1"/>
  <c r="L640" i="2"/>
  <c r="L641" i="2" s="1"/>
  <c r="L642" i="2" s="1"/>
  <c r="E640" i="2"/>
  <c r="E641" i="2" s="1"/>
  <c r="E642" i="2" s="1"/>
  <c r="S631" i="2"/>
  <c r="T631" i="2" s="1"/>
  <c r="Q631" i="2"/>
  <c r="P631" i="2"/>
  <c r="O631" i="2"/>
  <c r="M631" i="2"/>
  <c r="J631" i="2"/>
  <c r="K631" i="2" s="1"/>
  <c r="H631" i="2"/>
  <c r="F631" i="2"/>
  <c r="T628" i="2"/>
  <c r="R628" i="2"/>
  <c r="L628" i="2"/>
  <c r="L631" i="2" s="1"/>
  <c r="K628" i="2"/>
  <c r="K630" i="2" s="1"/>
  <c r="E628" i="2"/>
  <c r="I628" i="2" s="1"/>
  <c r="I630" i="2" s="1"/>
  <c r="S618" i="2"/>
  <c r="S619" i="2" s="1"/>
  <c r="Q618" i="2"/>
  <c r="Q619" i="2" s="1"/>
  <c r="P618" i="2"/>
  <c r="P619" i="2" s="1"/>
  <c r="O618" i="2"/>
  <c r="O619" i="2" s="1"/>
  <c r="M618" i="2"/>
  <c r="M619" i="2" s="1"/>
  <c r="J618" i="2"/>
  <c r="J619" i="2" s="1"/>
  <c r="K619" i="2" s="1"/>
  <c r="H618" i="2"/>
  <c r="H619" i="2" s="1"/>
  <c r="F618" i="2"/>
  <c r="F619" i="2" s="1"/>
  <c r="L617" i="2"/>
  <c r="T617" i="2" s="1"/>
  <c r="T618" i="2" s="1"/>
  <c r="K617" i="2"/>
  <c r="K618" i="2" s="1"/>
  <c r="E617" i="2"/>
  <c r="S607" i="2"/>
  <c r="S608" i="2" s="1"/>
  <c r="Q607" i="2"/>
  <c r="Q608" i="2" s="1"/>
  <c r="P607" i="2"/>
  <c r="P608" i="2" s="1"/>
  <c r="O607" i="2"/>
  <c r="O608" i="2" s="1"/>
  <c r="M607" i="2"/>
  <c r="M608" i="2" s="1"/>
  <c r="J607" i="2"/>
  <c r="J608" i="2" s="1"/>
  <c r="H607" i="2"/>
  <c r="H608" i="2" s="1"/>
  <c r="G607" i="2"/>
  <c r="F607" i="2"/>
  <c r="F608" i="2" s="1"/>
  <c r="L606" i="2"/>
  <c r="R606" i="2" s="1"/>
  <c r="R607" i="2" s="1"/>
  <c r="E606" i="2"/>
  <c r="S595" i="2"/>
  <c r="S596" i="2" s="1"/>
  <c r="Q595" i="2"/>
  <c r="Q596" i="2" s="1"/>
  <c r="P595" i="2"/>
  <c r="P596" i="2" s="1"/>
  <c r="O595" i="2"/>
  <c r="O596" i="2" s="1"/>
  <c r="M595" i="2"/>
  <c r="M596" i="2" s="1"/>
  <c r="J595" i="2"/>
  <c r="J596" i="2" s="1"/>
  <c r="H595" i="2"/>
  <c r="H596" i="2" s="1"/>
  <c r="F595" i="2"/>
  <c r="F596" i="2" s="1"/>
  <c r="L594" i="2"/>
  <c r="L595" i="2" s="1"/>
  <c r="L596" i="2" s="1"/>
  <c r="E594" i="2"/>
  <c r="E595" i="2" s="1"/>
  <c r="E596" i="2" s="1"/>
  <c r="S583" i="2"/>
  <c r="S584" i="2" s="1"/>
  <c r="Q583" i="2"/>
  <c r="Q584" i="2" s="1"/>
  <c r="P583" i="2"/>
  <c r="P584" i="2" s="1"/>
  <c r="O583" i="2"/>
  <c r="O584" i="2" s="1"/>
  <c r="M583" i="2"/>
  <c r="M584" i="2" s="1"/>
  <c r="J583" i="2"/>
  <c r="J584" i="2" s="1"/>
  <c r="H583" i="2"/>
  <c r="H584" i="2" s="1"/>
  <c r="F583" i="2"/>
  <c r="F584" i="2" s="1"/>
  <c r="L582" i="2"/>
  <c r="L583" i="2" s="1"/>
  <c r="L584" i="2" s="1"/>
  <c r="E582" i="2"/>
  <c r="E583" i="2" s="1"/>
  <c r="E584" i="2" s="1"/>
  <c r="S571" i="2"/>
  <c r="S572" i="2" s="1"/>
  <c r="Q571" i="2"/>
  <c r="Q572" i="2" s="1"/>
  <c r="P571" i="2"/>
  <c r="P572" i="2" s="1"/>
  <c r="O571" i="2"/>
  <c r="O572" i="2" s="1"/>
  <c r="M571" i="2"/>
  <c r="M572" i="2" s="1"/>
  <c r="J571" i="2"/>
  <c r="J572" i="2" s="1"/>
  <c r="K572" i="2" s="1"/>
  <c r="H571" i="2"/>
  <c r="H572" i="2" s="1"/>
  <c r="F571" i="2"/>
  <c r="F572" i="2" s="1"/>
  <c r="L570" i="2"/>
  <c r="N570" i="2" s="1"/>
  <c r="K570" i="2"/>
  <c r="E570" i="2"/>
  <c r="G570" i="2" s="1"/>
  <c r="L569" i="2"/>
  <c r="T569" i="2" s="1"/>
  <c r="K569" i="2"/>
  <c r="I569" i="2"/>
  <c r="G569" i="2"/>
  <c r="E569" i="2"/>
  <c r="T567" i="2"/>
  <c r="L567" i="2"/>
  <c r="N567" i="2" s="1"/>
  <c r="K567" i="2"/>
  <c r="I567" i="2"/>
  <c r="G567" i="2"/>
  <c r="E567" i="2"/>
  <c r="T566" i="2"/>
  <c r="L566" i="2"/>
  <c r="R566" i="2" s="1"/>
  <c r="K566" i="2"/>
  <c r="I566" i="2"/>
  <c r="G566" i="2"/>
  <c r="E566" i="2"/>
  <c r="S555" i="2"/>
  <c r="S556" i="2" s="1"/>
  <c r="Q555" i="2"/>
  <c r="Q556" i="2" s="1"/>
  <c r="P555" i="2"/>
  <c r="P556" i="2" s="1"/>
  <c r="O555" i="2"/>
  <c r="O556" i="2" s="1"/>
  <c r="M555" i="2"/>
  <c r="M556" i="2" s="1"/>
  <c r="J555" i="2"/>
  <c r="J556" i="2" s="1"/>
  <c r="H555" i="2"/>
  <c r="H556" i="2" s="1"/>
  <c r="F555" i="2"/>
  <c r="F556" i="2" s="1"/>
  <c r="L554" i="2"/>
  <c r="L555" i="2" s="1"/>
  <c r="L556" i="2" s="1"/>
  <c r="E554" i="2"/>
  <c r="E555" i="2" s="1"/>
  <c r="E556" i="2" s="1"/>
  <c r="S543" i="2"/>
  <c r="S544" i="2" s="1"/>
  <c r="Q543" i="2"/>
  <c r="Q544" i="2" s="1"/>
  <c r="P543" i="2"/>
  <c r="P544" i="2" s="1"/>
  <c r="O543" i="2"/>
  <c r="O544" i="2" s="1"/>
  <c r="M543" i="2"/>
  <c r="M544" i="2" s="1"/>
  <c r="J543" i="2"/>
  <c r="J544" i="2" s="1"/>
  <c r="H543" i="2"/>
  <c r="H544" i="2" s="1"/>
  <c r="F543" i="2"/>
  <c r="F544" i="2" s="1"/>
  <c r="L542" i="2"/>
  <c r="E542" i="2"/>
  <c r="E543" i="2" s="1"/>
  <c r="E544" i="2" s="1"/>
  <c r="S531" i="2"/>
  <c r="S532" i="2" s="1"/>
  <c r="Q531" i="2"/>
  <c r="Q532" i="2" s="1"/>
  <c r="P531" i="2"/>
  <c r="P532" i="2" s="1"/>
  <c r="O531" i="2"/>
  <c r="O532" i="2" s="1"/>
  <c r="M531" i="2"/>
  <c r="M532" i="2" s="1"/>
  <c r="J531" i="2"/>
  <c r="J532" i="2" s="1"/>
  <c r="H531" i="2"/>
  <c r="H532" i="2" s="1"/>
  <c r="F531" i="2"/>
  <c r="F532" i="2" s="1"/>
  <c r="L530" i="2"/>
  <c r="R530" i="2" s="1"/>
  <c r="R531" i="2" s="1"/>
  <c r="E530" i="2"/>
  <c r="I530" i="2" s="1"/>
  <c r="I531" i="2" s="1"/>
  <c r="S519" i="2"/>
  <c r="S520" i="2" s="1"/>
  <c r="Q519" i="2"/>
  <c r="Q520" i="2" s="1"/>
  <c r="P519" i="2"/>
  <c r="P520" i="2" s="1"/>
  <c r="O519" i="2"/>
  <c r="O520" i="2" s="1"/>
  <c r="M519" i="2"/>
  <c r="M520" i="2" s="1"/>
  <c r="J519" i="2"/>
  <c r="J520" i="2" s="1"/>
  <c r="H519" i="2"/>
  <c r="H520" i="2" s="1"/>
  <c r="F519" i="2"/>
  <c r="F520" i="2" s="1"/>
  <c r="T518" i="2"/>
  <c r="L518" i="2"/>
  <c r="R518" i="2" s="1"/>
  <c r="K518" i="2"/>
  <c r="I518" i="2"/>
  <c r="G518" i="2"/>
  <c r="E518" i="2"/>
  <c r="L517" i="2"/>
  <c r="E517" i="2"/>
  <c r="G517" i="2" s="1"/>
  <c r="T516" i="2"/>
  <c r="L516" i="2"/>
  <c r="E516" i="2"/>
  <c r="I516" i="2" s="1"/>
  <c r="T515" i="2"/>
  <c r="L515" i="2"/>
  <c r="R515" i="2" s="1"/>
  <c r="K515" i="2"/>
  <c r="I515" i="2"/>
  <c r="E515" i="2"/>
  <c r="G515" i="2" s="1"/>
  <c r="T514" i="2"/>
  <c r="L514" i="2"/>
  <c r="N514" i="2" s="1"/>
  <c r="K514" i="2"/>
  <c r="I514" i="2"/>
  <c r="E514" i="2"/>
  <c r="G514" i="2" s="1"/>
  <c r="S503" i="2"/>
  <c r="S504" i="2" s="1"/>
  <c r="Q503" i="2"/>
  <c r="Q504" i="2" s="1"/>
  <c r="P503" i="2"/>
  <c r="P504" i="2" s="1"/>
  <c r="O503" i="2"/>
  <c r="O504" i="2" s="1"/>
  <c r="M503" i="2"/>
  <c r="M504" i="2" s="1"/>
  <c r="J503" i="2"/>
  <c r="J504" i="2" s="1"/>
  <c r="H503" i="2"/>
  <c r="H504" i="2" s="1"/>
  <c r="F503" i="2"/>
  <c r="F504" i="2" s="1"/>
  <c r="L502" i="2"/>
  <c r="E502" i="2"/>
  <c r="L501" i="2"/>
  <c r="T501" i="2" s="1"/>
  <c r="E501" i="2"/>
  <c r="K501" i="2" s="1"/>
  <c r="T500" i="2"/>
  <c r="L500" i="2"/>
  <c r="N500" i="2" s="1"/>
  <c r="K500" i="2"/>
  <c r="I500" i="2"/>
  <c r="G500" i="2"/>
  <c r="E500" i="2"/>
  <c r="T499" i="2"/>
  <c r="L499" i="2"/>
  <c r="N499" i="2" s="1"/>
  <c r="I499" i="2"/>
  <c r="E499" i="2"/>
  <c r="K499" i="2" s="1"/>
  <c r="T498" i="2"/>
  <c r="R498" i="2"/>
  <c r="N498" i="2"/>
  <c r="L498" i="2"/>
  <c r="K498" i="2"/>
  <c r="I498" i="2"/>
  <c r="G498" i="2"/>
  <c r="E498" i="2"/>
  <c r="S487" i="2"/>
  <c r="S488" i="2" s="1"/>
  <c r="Q487" i="2"/>
  <c r="Q488" i="2" s="1"/>
  <c r="P487" i="2"/>
  <c r="P488" i="2" s="1"/>
  <c r="O487" i="2"/>
  <c r="O488" i="2" s="1"/>
  <c r="M487" i="2"/>
  <c r="M488" i="2" s="1"/>
  <c r="J487" i="2"/>
  <c r="J488" i="2" s="1"/>
  <c r="H487" i="2"/>
  <c r="H488" i="2" s="1"/>
  <c r="F487" i="2"/>
  <c r="F488" i="2" s="1"/>
  <c r="L486" i="2"/>
  <c r="R486" i="2" s="1"/>
  <c r="R487" i="2" s="1"/>
  <c r="E486" i="2"/>
  <c r="G486" i="2" s="1"/>
  <c r="G487" i="2" s="1"/>
  <c r="S475" i="2"/>
  <c r="S476" i="2" s="1"/>
  <c r="Q475" i="2"/>
  <c r="Q476" i="2" s="1"/>
  <c r="P475" i="2"/>
  <c r="P476" i="2" s="1"/>
  <c r="O475" i="2"/>
  <c r="O476" i="2" s="1"/>
  <c r="M475" i="2"/>
  <c r="M476" i="2" s="1"/>
  <c r="J475" i="2"/>
  <c r="J476" i="2" s="1"/>
  <c r="H475" i="2"/>
  <c r="H476" i="2" s="1"/>
  <c r="F475" i="2"/>
  <c r="F476" i="2" s="1"/>
  <c r="L474" i="2"/>
  <c r="E474" i="2"/>
  <c r="K474" i="2" s="1"/>
  <c r="K475" i="2" s="1"/>
  <c r="S463" i="2"/>
  <c r="S464" i="2" s="1"/>
  <c r="Q463" i="2"/>
  <c r="Q464" i="2" s="1"/>
  <c r="P463" i="2"/>
  <c r="P464" i="2" s="1"/>
  <c r="O463" i="2"/>
  <c r="O464" i="2" s="1"/>
  <c r="M463" i="2"/>
  <c r="M464" i="2" s="1"/>
  <c r="J463" i="2"/>
  <c r="J464" i="2" s="1"/>
  <c r="H463" i="2"/>
  <c r="H464" i="2" s="1"/>
  <c r="F463" i="2"/>
  <c r="F464" i="2" s="1"/>
  <c r="L462" i="2"/>
  <c r="T462" i="2" s="1"/>
  <c r="T463" i="2" s="1"/>
  <c r="E462" i="2"/>
  <c r="S451" i="2"/>
  <c r="S452" i="2" s="1"/>
  <c r="Q451" i="2"/>
  <c r="Q452" i="2" s="1"/>
  <c r="P451" i="2"/>
  <c r="P452" i="2" s="1"/>
  <c r="O451" i="2"/>
  <c r="O452" i="2" s="1"/>
  <c r="M451" i="2"/>
  <c r="M452" i="2" s="1"/>
  <c r="J451" i="2"/>
  <c r="J452" i="2" s="1"/>
  <c r="H451" i="2"/>
  <c r="H452" i="2" s="1"/>
  <c r="F451" i="2"/>
  <c r="F452" i="2" s="1"/>
  <c r="T450" i="2"/>
  <c r="T451" i="2" s="1"/>
  <c r="L450" i="2"/>
  <c r="L451" i="2" s="1"/>
  <c r="L452" i="2" s="1"/>
  <c r="K450" i="2"/>
  <c r="K451" i="2" s="1"/>
  <c r="E450" i="2"/>
  <c r="E451" i="2" s="1"/>
  <c r="E452" i="2" s="1"/>
  <c r="S439" i="2"/>
  <c r="S440" i="2" s="1"/>
  <c r="Q439" i="2"/>
  <c r="Q440" i="2" s="1"/>
  <c r="P439" i="2"/>
  <c r="P440" i="2" s="1"/>
  <c r="O439" i="2"/>
  <c r="O440" i="2" s="1"/>
  <c r="M439" i="2"/>
  <c r="M440" i="2" s="1"/>
  <c r="J439" i="2"/>
  <c r="J440" i="2" s="1"/>
  <c r="H439" i="2"/>
  <c r="H440" i="2" s="1"/>
  <c r="F439" i="2"/>
  <c r="F440" i="2" s="1"/>
  <c r="L438" i="2"/>
  <c r="N438" i="2" s="1"/>
  <c r="N439" i="2" s="1"/>
  <c r="E438" i="2"/>
  <c r="K438" i="2" s="1"/>
  <c r="K439" i="2" s="1"/>
  <c r="S427" i="2"/>
  <c r="S428" i="2" s="1"/>
  <c r="Q427" i="2"/>
  <c r="Q428" i="2" s="1"/>
  <c r="P427" i="2"/>
  <c r="P428" i="2" s="1"/>
  <c r="O427" i="2"/>
  <c r="O428" i="2" s="1"/>
  <c r="M427" i="2"/>
  <c r="M428" i="2" s="1"/>
  <c r="J427" i="2"/>
  <c r="J428" i="2" s="1"/>
  <c r="H427" i="2"/>
  <c r="H428" i="2" s="1"/>
  <c r="F427" i="2"/>
  <c r="F428" i="2" s="1"/>
  <c r="L426" i="2"/>
  <c r="T426" i="2" s="1"/>
  <c r="E426" i="2"/>
  <c r="T425" i="2"/>
  <c r="L425" i="2"/>
  <c r="K425" i="2"/>
  <c r="E425" i="2"/>
  <c r="T424" i="2"/>
  <c r="R424" i="2"/>
  <c r="N424" i="2"/>
  <c r="L424" i="2"/>
  <c r="K424" i="2"/>
  <c r="I424" i="2"/>
  <c r="G424" i="2"/>
  <c r="E424" i="2"/>
  <c r="E427" i="2" s="1"/>
  <c r="E428" i="2" s="1"/>
  <c r="S413" i="2"/>
  <c r="S414" i="2" s="1"/>
  <c r="Q413" i="2"/>
  <c r="Q414" i="2" s="1"/>
  <c r="P413" i="2"/>
  <c r="P414" i="2" s="1"/>
  <c r="O413" i="2"/>
  <c r="O414" i="2" s="1"/>
  <c r="M413" i="2"/>
  <c r="M414" i="2" s="1"/>
  <c r="J413" i="2"/>
  <c r="J414" i="2" s="1"/>
  <c r="K414" i="2" s="1"/>
  <c r="H413" i="2"/>
  <c r="H414" i="2" s="1"/>
  <c r="F413" i="2"/>
  <c r="F414" i="2" s="1"/>
  <c r="L412" i="2"/>
  <c r="R412" i="2" s="1"/>
  <c r="R413" i="2" s="1"/>
  <c r="K412" i="2"/>
  <c r="K413" i="2" s="1"/>
  <c r="E412" i="2"/>
  <c r="E413" i="2" s="1"/>
  <c r="E414" i="2" s="1"/>
  <c r="S401" i="2"/>
  <c r="S402" i="2" s="1"/>
  <c r="Q401" i="2"/>
  <c r="Q402" i="2" s="1"/>
  <c r="P401" i="2"/>
  <c r="P402" i="2" s="1"/>
  <c r="O401" i="2"/>
  <c r="O402" i="2" s="1"/>
  <c r="M401" i="2"/>
  <c r="M402" i="2" s="1"/>
  <c r="J401" i="2"/>
  <c r="J402" i="2" s="1"/>
  <c r="H401" i="2"/>
  <c r="H402" i="2" s="1"/>
  <c r="F401" i="2"/>
  <c r="F402" i="2" s="1"/>
  <c r="L400" i="2"/>
  <c r="E400" i="2"/>
  <c r="T399" i="2"/>
  <c r="R399" i="2"/>
  <c r="N399" i="2"/>
  <c r="L399" i="2"/>
  <c r="K399" i="2"/>
  <c r="I399" i="2"/>
  <c r="G399" i="2"/>
  <c r="E399" i="2"/>
  <c r="T398" i="2"/>
  <c r="R398" i="2"/>
  <c r="N398" i="2"/>
  <c r="L398" i="2"/>
  <c r="K398" i="2"/>
  <c r="I398" i="2"/>
  <c r="G398" i="2"/>
  <c r="E398" i="2"/>
  <c r="S387" i="2"/>
  <c r="S388" i="2" s="1"/>
  <c r="Q387" i="2"/>
  <c r="Q388" i="2" s="1"/>
  <c r="P387" i="2"/>
  <c r="P388" i="2" s="1"/>
  <c r="O387" i="2"/>
  <c r="O388" i="2" s="1"/>
  <c r="M387" i="2"/>
  <c r="M388" i="2" s="1"/>
  <c r="J387" i="2"/>
  <c r="J388" i="2" s="1"/>
  <c r="H387" i="2"/>
  <c r="H388" i="2" s="1"/>
  <c r="F387" i="2"/>
  <c r="F388" i="2" s="1"/>
  <c r="L386" i="2"/>
  <c r="T386" i="2" s="1"/>
  <c r="E386" i="2"/>
  <c r="K386" i="2" s="1"/>
  <c r="L385" i="2"/>
  <c r="R385" i="2" s="1"/>
  <c r="K385" i="2"/>
  <c r="E385" i="2"/>
  <c r="G385" i="2" s="1"/>
  <c r="T384" i="2"/>
  <c r="R384" i="2"/>
  <c r="N384" i="2"/>
  <c r="L384" i="2"/>
  <c r="K384" i="2"/>
  <c r="I384" i="2"/>
  <c r="G384" i="2"/>
  <c r="E384" i="2"/>
  <c r="S373" i="2"/>
  <c r="S374" i="2" s="1"/>
  <c r="Q373" i="2"/>
  <c r="Q374" i="2" s="1"/>
  <c r="P373" i="2"/>
  <c r="P374" i="2" s="1"/>
  <c r="O373" i="2"/>
  <c r="O374" i="2" s="1"/>
  <c r="M373" i="2"/>
  <c r="M374" i="2" s="1"/>
  <c r="J373" i="2"/>
  <c r="J374" i="2" s="1"/>
  <c r="H373" i="2"/>
  <c r="H374" i="2" s="1"/>
  <c r="F373" i="2"/>
  <c r="F374" i="2" s="1"/>
  <c r="L372" i="2"/>
  <c r="L373" i="2" s="1"/>
  <c r="L374" i="2" s="1"/>
  <c r="E372" i="2"/>
  <c r="E373" i="2" s="1"/>
  <c r="E374" i="2" s="1"/>
  <c r="Q362" i="2"/>
  <c r="P362" i="2"/>
  <c r="O362" i="2"/>
  <c r="M362" i="2"/>
  <c r="J362" i="2"/>
  <c r="H362" i="2"/>
  <c r="F362" i="2"/>
  <c r="L360" i="2"/>
  <c r="E360" i="2"/>
  <c r="T359" i="2"/>
  <c r="L359" i="2"/>
  <c r="K359" i="2"/>
  <c r="E359" i="2"/>
  <c r="L358" i="2"/>
  <c r="R358" i="2" s="1"/>
  <c r="K358" i="2"/>
  <c r="I358" i="2"/>
  <c r="G358" i="2"/>
  <c r="E358" i="2"/>
  <c r="T357" i="2"/>
  <c r="L357" i="2"/>
  <c r="N357" i="2" s="1"/>
  <c r="K357" i="2"/>
  <c r="I357" i="2"/>
  <c r="G357" i="2"/>
  <c r="E357" i="2"/>
  <c r="S345" i="2"/>
  <c r="S346" i="2" s="1"/>
  <c r="Q345" i="2"/>
  <c r="Q346" i="2" s="1"/>
  <c r="P345" i="2"/>
  <c r="P346" i="2" s="1"/>
  <c r="O345" i="2"/>
  <c r="O346" i="2" s="1"/>
  <c r="M345" i="2"/>
  <c r="M346" i="2" s="1"/>
  <c r="J345" i="2"/>
  <c r="J346" i="2" s="1"/>
  <c r="H345" i="2"/>
  <c r="H346" i="2" s="1"/>
  <c r="F345" i="2"/>
  <c r="F346" i="2" s="1"/>
  <c r="L344" i="2"/>
  <c r="N344" i="2" s="1"/>
  <c r="E344" i="2"/>
  <c r="G344" i="2" s="1"/>
  <c r="T343" i="2"/>
  <c r="L343" i="2"/>
  <c r="N343" i="2" s="1"/>
  <c r="K343" i="2"/>
  <c r="I343" i="2"/>
  <c r="E343" i="2"/>
  <c r="G343" i="2" s="1"/>
  <c r="S332" i="2"/>
  <c r="S333" i="2" s="1"/>
  <c r="Q332" i="2"/>
  <c r="Q333" i="2" s="1"/>
  <c r="P332" i="2"/>
  <c r="P333" i="2" s="1"/>
  <c r="O332" i="2"/>
  <c r="O333" i="2" s="1"/>
  <c r="M332" i="2"/>
  <c r="M333" i="2" s="1"/>
  <c r="J332" i="2"/>
  <c r="J333" i="2" s="1"/>
  <c r="H332" i="2"/>
  <c r="H333" i="2" s="1"/>
  <c r="F332" i="2"/>
  <c r="F333" i="2" s="1"/>
  <c r="T331" i="2"/>
  <c r="L331" i="2"/>
  <c r="R331" i="2" s="1"/>
  <c r="K331" i="2"/>
  <c r="I331" i="2"/>
  <c r="G331" i="2"/>
  <c r="E331" i="2"/>
  <c r="L330" i="2"/>
  <c r="N330" i="2" s="1"/>
  <c r="E330" i="2"/>
  <c r="K330" i="2" s="1"/>
  <c r="S319" i="2"/>
  <c r="S320" i="2" s="1"/>
  <c r="Q319" i="2"/>
  <c r="Q320" i="2" s="1"/>
  <c r="P319" i="2"/>
  <c r="P320" i="2" s="1"/>
  <c r="O319" i="2"/>
  <c r="O320" i="2" s="1"/>
  <c r="M319" i="2"/>
  <c r="M320" i="2" s="1"/>
  <c r="J319" i="2"/>
  <c r="J320" i="2" s="1"/>
  <c r="H319" i="2"/>
  <c r="H320" i="2" s="1"/>
  <c r="F319" i="2"/>
  <c r="F320" i="2" s="1"/>
  <c r="T318" i="2"/>
  <c r="R318" i="2"/>
  <c r="N318" i="2"/>
  <c r="L318" i="2"/>
  <c r="K318" i="2"/>
  <c r="I318" i="2"/>
  <c r="G318" i="2"/>
  <c r="E318" i="2"/>
  <c r="T317" i="2"/>
  <c r="R317" i="2"/>
  <c r="N317" i="2"/>
  <c r="L317" i="2"/>
  <c r="K317" i="2"/>
  <c r="I317" i="2"/>
  <c r="G317" i="2"/>
  <c r="E317" i="2"/>
  <c r="L316" i="2"/>
  <c r="E316" i="2"/>
  <c r="L315" i="2"/>
  <c r="K315" i="2"/>
  <c r="I315" i="2"/>
  <c r="G315" i="2"/>
  <c r="E315" i="2"/>
  <c r="T314" i="2"/>
  <c r="L314" i="2"/>
  <c r="N314" i="2" s="1"/>
  <c r="K314" i="2"/>
  <c r="I314" i="2"/>
  <c r="E314" i="2"/>
  <c r="G314" i="2" s="1"/>
  <c r="T313" i="2"/>
  <c r="N313" i="2"/>
  <c r="L313" i="2"/>
  <c r="R313" i="2" s="1"/>
  <c r="K313" i="2"/>
  <c r="I313" i="2"/>
  <c r="E313" i="2"/>
  <c r="S302" i="2"/>
  <c r="S303" i="2" s="1"/>
  <c r="Q302" i="2"/>
  <c r="Q303" i="2" s="1"/>
  <c r="P302" i="2"/>
  <c r="P303" i="2" s="1"/>
  <c r="O302" i="2"/>
  <c r="O303" i="2" s="1"/>
  <c r="M302" i="2"/>
  <c r="M303" i="2" s="1"/>
  <c r="J302" i="2"/>
  <c r="J303" i="2" s="1"/>
  <c r="H302" i="2"/>
  <c r="H303" i="2" s="1"/>
  <c r="F302" i="2"/>
  <c r="F303" i="2" s="1"/>
  <c r="L301" i="2"/>
  <c r="N301" i="2" s="1"/>
  <c r="N302" i="2" s="1"/>
  <c r="E301" i="2"/>
  <c r="E302" i="2" s="1"/>
  <c r="E303" i="2" s="1"/>
  <c r="S290" i="2"/>
  <c r="S291" i="2" s="1"/>
  <c r="Q290" i="2"/>
  <c r="Q291" i="2" s="1"/>
  <c r="P290" i="2"/>
  <c r="P291" i="2" s="1"/>
  <c r="O290" i="2"/>
  <c r="O291" i="2" s="1"/>
  <c r="M290" i="2"/>
  <c r="M291" i="2" s="1"/>
  <c r="J290" i="2"/>
  <c r="J291" i="2" s="1"/>
  <c r="H290" i="2"/>
  <c r="H291" i="2" s="1"/>
  <c r="F290" i="2"/>
  <c r="F291" i="2" s="1"/>
  <c r="L289" i="2"/>
  <c r="T289" i="2" s="1"/>
  <c r="E289" i="2"/>
  <c r="T288" i="2"/>
  <c r="L288" i="2"/>
  <c r="N288" i="2" s="1"/>
  <c r="K288" i="2"/>
  <c r="I288" i="2"/>
  <c r="G288" i="2"/>
  <c r="E288" i="2"/>
  <c r="S277" i="2"/>
  <c r="S278" i="2" s="1"/>
  <c r="Q277" i="2"/>
  <c r="Q278" i="2" s="1"/>
  <c r="P277" i="2"/>
  <c r="P278" i="2" s="1"/>
  <c r="O277" i="2"/>
  <c r="O278" i="2" s="1"/>
  <c r="M277" i="2"/>
  <c r="M278" i="2" s="1"/>
  <c r="J277" i="2"/>
  <c r="J278" i="2" s="1"/>
  <c r="H277" i="2"/>
  <c r="H278" i="2" s="1"/>
  <c r="F277" i="2"/>
  <c r="F278" i="2" s="1"/>
  <c r="L276" i="2"/>
  <c r="T276" i="2" s="1"/>
  <c r="E276" i="2"/>
  <c r="K276" i="2" s="1"/>
  <c r="T275" i="2"/>
  <c r="R275" i="2"/>
  <c r="L275" i="2"/>
  <c r="N275" i="2" s="1"/>
  <c r="K275" i="2"/>
  <c r="E275" i="2"/>
  <c r="G275" i="2" s="1"/>
  <c r="T274" i="2"/>
  <c r="L274" i="2"/>
  <c r="R274" i="2" s="1"/>
  <c r="K274" i="2"/>
  <c r="I274" i="2"/>
  <c r="E274" i="2"/>
  <c r="G274" i="2" s="1"/>
  <c r="T273" i="2"/>
  <c r="R273" i="2"/>
  <c r="N273" i="2"/>
  <c r="L273" i="2"/>
  <c r="K273" i="2"/>
  <c r="I273" i="2"/>
  <c r="G273" i="2"/>
  <c r="E273" i="2"/>
  <c r="S261" i="2"/>
  <c r="S262" i="2" s="1"/>
  <c r="T262" i="2" s="1"/>
  <c r="Q261" i="2"/>
  <c r="Q262" i="2" s="1"/>
  <c r="P261" i="2"/>
  <c r="P262" i="2" s="1"/>
  <c r="O261" i="2"/>
  <c r="O262" i="2" s="1"/>
  <c r="M261" i="2"/>
  <c r="M262" i="2" s="1"/>
  <c r="J261" i="2"/>
  <c r="J262" i="2" s="1"/>
  <c r="K262" i="2" s="1"/>
  <c r="I261" i="2"/>
  <c r="H261" i="2"/>
  <c r="H262" i="2" s="1"/>
  <c r="I262" i="2" s="1"/>
  <c r="F261" i="2"/>
  <c r="F262" i="2" s="1"/>
  <c r="T260" i="2"/>
  <c r="T261" i="2" s="1"/>
  <c r="L260" i="2"/>
  <c r="L261" i="2" s="1"/>
  <c r="L262" i="2" s="1"/>
  <c r="K260" i="2"/>
  <c r="K261" i="2" s="1"/>
  <c r="E260" i="2"/>
  <c r="S249" i="2"/>
  <c r="S250" i="2" s="1"/>
  <c r="Q249" i="2"/>
  <c r="Q250" i="2" s="1"/>
  <c r="P249" i="2"/>
  <c r="P250" i="2" s="1"/>
  <c r="O249" i="2"/>
  <c r="O250" i="2" s="1"/>
  <c r="M249" i="2"/>
  <c r="M250" i="2" s="1"/>
  <c r="J249" i="2"/>
  <c r="J250" i="2" s="1"/>
  <c r="H249" i="2"/>
  <c r="H250" i="2" s="1"/>
  <c r="F249" i="2"/>
  <c r="F250" i="2" s="1"/>
  <c r="L248" i="2"/>
  <c r="E248" i="2"/>
  <c r="E249" i="2" s="1"/>
  <c r="E250" i="2" s="1"/>
  <c r="S225" i="2"/>
  <c r="S226" i="2" s="1"/>
  <c r="Q225" i="2"/>
  <c r="Q226" i="2" s="1"/>
  <c r="P225" i="2"/>
  <c r="P226" i="2" s="1"/>
  <c r="O225" i="2"/>
  <c r="O226" i="2" s="1"/>
  <c r="M225" i="2"/>
  <c r="M226" i="2" s="1"/>
  <c r="J225" i="2"/>
  <c r="J226" i="2" s="1"/>
  <c r="H225" i="2"/>
  <c r="H226" i="2" s="1"/>
  <c r="F225" i="2"/>
  <c r="F226" i="2" s="1"/>
  <c r="L224" i="2"/>
  <c r="T224" i="2" s="1"/>
  <c r="K224" i="2"/>
  <c r="I224" i="2"/>
  <c r="G224" i="2"/>
  <c r="E224" i="2"/>
  <c r="L223" i="2"/>
  <c r="K223" i="2"/>
  <c r="E223" i="2"/>
  <c r="L222" i="2"/>
  <c r="K222" i="2"/>
  <c r="I222" i="2"/>
  <c r="G222" i="2"/>
  <c r="E222" i="2"/>
  <c r="L221" i="2"/>
  <c r="E221" i="2"/>
  <c r="I221" i="2" s="1"/>
  <c r="T220" i="2"/>
  <c r="R220" i="2"/>
  <c r="N220" i="2"/>
  <c r="K220" i="2"/>
  <c r="I220" i="2"/>
  <c r="G220" i="2"/>
  <c r="T219" i="2"/>
  <c r="R219" i="2"/>
  <c r="N219" i="2"/>
  <c r="K219" i="2"/>
  <c r="I219" i="2"/>
  <c r="G219" i="2"/>
  <c r="S208" i="2"/>
  <c r="S209" i="2" s="1"/>
  <c r="Q208" i="2"/>
  <c r="Q209" i="2" s="1"/>
  <c r="P208" i="2"/>
  <c r="P209" i="2" s="1"/>
  <c r="O208" i="2"/>
  <c r="O209" i="2" s="1"/>
  <c r="M208" i="2"/>
  <c r="M209" i="2" s="1"/>
  <c r="J208" i="2"/>
  <c r="J209" i="2" s="1"/>
  <c r="H208" i="2"/>
  <c r="H209" i="2" s="1"/>
  <c r="F208" i="2"/>
  <c r="F209" i="2" s="1"/>
  <c r="L207" i="2"/>
  <c r="N207" i="2" s="1"/>
  <c r="K207" i="2"/>
  <c r="I207" i="2"/>
  <c r="G207" i="2"/>
  <c r="E207" i="2"/>
  <c r="L206" i="2"/>
  <c r="E206" i="2"/>
  <c r="L205" i="2"/>
  <c r="I205" i="2"/>
  <c r="E205" i="2"/>
  <c r="G205" i="2" s="1"/>
  <c r="L204" i="2"/>
  <c r="R204" i="2" s="1"/>
  <c r="I204" i="2"/>
  <c r="E204" i="2"/>
  <c r="G204" i="2" s="1"/>
  <c r="T203" i="2"/>
  <c r="L203" i="2"/>
  <c r="R203" i="2" s="1"/>
  <c r="I203" i="2"/>
  <c r="E203" i="2"/>
  <c r="G203" i="2" s="1"/>
  <c r="L202" i="2"/>
  <c r="R202" i="2" s="1"/>
  <c r="E202" i="2"/>
  <c r="K202" i="2" s="1"/>
  <c r="S191" i="2"/>
  <c r="S192" i="2" s="1"/>
  <c r="T192" i="2" s="1"/>
  <c r="Q191" i="2"/>
  <c r="Q192" i="2" s="1"/>
  <c r="P191" i="2"/>
  <c r="P192" i="2" s="1"/>
  <c r="O191" i="2"/>
  <c r="O192" i="2" s="1"/>
  <c r="M191" i="2"/>
  <c r="M192" i="2" s="1"/>
  <c r="J191" i="2"/>
  <c r="J192" i="2" s="1"/>
  <c r="H191" i="2"/>
  <c r="H192" i="2" s="1"/>
  <c r="F191" i="2"/>
  <c r="F192" i="2" s="1"/>
  <c r="T190" i="2"/>
  <c r="R190" i="2"/>
  <c r="N190" i="2"/>
  <c r="L190" i="2"/>
  <c r="K190" i="2"/>
  <c r="I190" i="2"/>
  <c r="G190" i="2"/>
  <c r="E190" i="2"/>
  <c r="T189" i="2"/>
  <c r="L189" i="2"/>
  <c r="R189" i="2" s="1"/>
  <c r="E189" i="2"/>
  <c r="I189" i="2" s="1"/>
  <c r="T188" i="2"/>
  <c r="R188" i="2"/>
  <c r="L188" i="2"/>
  <c r="N188" i="2" s="1"/>
  <c r="K188" i="2"/>
  <c r="I188" i="2"/>
  <c r="G188" i="2"/>
  <c r="E188" i="2"/>
  <c r="T187" i="2"/>
  <c r="R187" i="2"/>
  <c r="N187" i="2"/>
  <c r="L187" i="2"/>
  <c r="K187" i="2"/>
  <c r="I187" i="2"/>
  <c r="G187" i="2"/>
  <c r="E187" i="2"/>
  <c r="S176" i="2"/>
  <c r="S177" i="2" s="1"/>
  <c r="Q176" i="2"/>
  <c r="Q177" i="2" s="1"/>
  <c r="P176" i="2"/>
  <c r="P177" i="2" s="1"/>
  <c r="O176" i="2"/>
  <c r="O177" i="2" s="1"/>
  <c r="M176" i="2"/>
  <c r="M177" i="2" s="1"/>
  <c r="J176" i="2"/>
  <c r="J177" i="2" s="1"/>
  <c r="H176" i="2"/>
  <c r="H177" i="2" s="1"/>
  <c r="F176" i="2"/>
  <c r="F177" i="2" s="1"/>
  <c r="L175" i="2"/>
  <c r="N175" i="2" s="1"/>
  <c r="K175" i="2"/>
  <c r="E175" i="2"/>
  <c r="I175" i="2" s="1"/>
  <c r="L174" i="2"/>
  <c r="R174" i="2" s="1"/>
  <c r="K174" i="2"/>
  <c r="I174" i="2"/>
  <c r="G174" i="2"/>
  <c r="E174" i="2"/>
  <c r="T173" i="2"/>
  <c r="L173" i="2"/>
  <c r="R173" i="2" s="1"/>
  <c r="E173" i="2"/>
  <c r="K173" i="2" s="1"/>
  <c r="T172" i="2"/>
  <c r="L172" i="2"/>
  <c r="R172" i="2" s="1"/>
  <c r="K172" i="2"/>
  <c r="I172" i="2"/>
  <c r="G172" i="2"/>
  <c r="E172" i="2"/>
  <c r="T171" i="2"/>
  <c r="R171" i="2"/>
  <c r="L171" i="2"/>
  <c r="N171" i="2" s="1"/>
  <c r="K171" i="2"/>
  <c r="I171" i="2"/>
  <c r="G171" i="2"/>
  <c r="E171" i="2"/>
  <c r="L170" i="2"/>
  <c r="R170" i="2" s="1"/>
  <c r="E170" i="2"/>
  <c r="I170" i="2" s="1"/>
  <c r="L169" i="2"/>
  <c r="K169" i="2"/>
  <c r="I169" i="2"/>
  <c r="E169" i="2"/>
  <c r="G169" i="2" s="1"/>
  <c r="S158" i="2"/>
  <c r="S159" i="2" s="1"/>
  <c r="Q158" i="2"/>
  <c r="Q159" i="2" s="1"/>
  <c r="P158" i="2"/>
  <c r="P159" i="2" s="1"/>
  <c r="O158" i="2"/>
  <c r="O159" i="2" s="1"/>
  <c r="M158" i="2"/>
  <c r="M159" i="2" s="1"/>
  <c r="J158" i="2"/>
  <c r="J159" i="2" s="1"/>
  <c r="H158" i="2"/>
  <c r="H159" i="2" s="1"/>
  <c r="F158" i="2"/>
  <c r="F159" i="2" s="1"/>
  <c r="L157" i="2"/>
  <c r="R157" i="2" s="1"/>
  <c r="E157" i="2"/>
  <c r="T156" i="2"/>
  <c r="L156" i="2"/>
  <c r="R156" i="2" s="1"/>
  <c r="I156" i="2"/>
  <c r="E156" i="2"/>
  <c r="G156" i="2" s="1"/>
  <c r="T155" i="2"/>
  <c r="N155" i="2"/>
  <c r="L155" i="2"/>
  <c r="R155" i="2" s="1"/>
  <c r="K155" i="2"/>
  <c r="I155" i="2"/>
  <c r="G155" i="2"/>
  <c r="E155" i="2"/>
  <c r="S144" i="2"/>
  <c r="S145" i="2" s="1"/>
  <c r="Q144" i="2"/>
  <c r="Q145" i="2" s="1"/>
  <c r="P144" i="2"/>
  <c r="P145" i="2" s="1"/>
  <c r="O144" i="2"/>
  <c r="O145" i="2" s="1"/>
  <c r="M144" i="2"/>
  <c r="M145" i="2" s="1"/>
  <c r="J144" i="2"/>
  <c r="J145" i="2" s="1"/>
  <c r="H144" i="2"/>
  <c r="H145" i="2" s="1"/>
  <c r="F144" i="2"/>
  <c r="F145" i="2" s="1"/>
  <c r="L143" i="2"/>
  <c r="R143" i="2" s="1"/>
  <c r="E143" i="2"/>
  <c r="I143" i="2" s="1"/>
  <c r="L142" i="2"/>
  <c r="R142" i="2" s="1"/>
  <c r="K142" i="2"/>
  <c r="E142" i="2"/>
  <c r="G142" i="2" s="1"/>
  <c r="L141" i="2"/>
  <c r="R141" i="2" s="1"/>
  <c r="K141" i="2"/>
  <c r="E141" i="2"/>
  <c r="I141" i="2" s="1"/>
  <c r="T140" i="2"/>
  <c r="R140" i="2"/>
  <c r="N140" i="2"/>
  <c r="K140" i="2"/>
  <c r="I140" i="2"/>
  <c r="T139" i="2"/>
  <c r="R139" i="2"/>
  <c r="N139" i="2"/>
  <c r="K139" i="2"/>
  <c r="I139" i="2"/>
  <c r="G139" i="2"/>
  <c r="T138" i="2"/>
  <c r="R138" i="2"/>
  <c r="N138" i="2"/>
  <c r="K138" i="2"/>
  <c r="I138" i="2"/>
  <c r="G138" i="2"/>
  <c r="S127" i="2"/>
  <c r="S128" i="2" s="1"/>
  <c r="Q127" i="2"/>
  <c r="Q128" i="2" s="1"/>
  <c r="P127" i="2"/>
  <c r="P128" i="2" s="1"/>
  <c r="O127" i="2"/>
  <c r="O128" i="2" s="1"/>
  <c r="M127" i="2"/>
  <c r="M128" i="2" s="1"/>
  <c r="J127" i="2"/>
  <c r="J128" i="2" s="1"/>
  <c r="H127" i="2"/>
  <c r="H128" i="2" s="1"/>
  <c r="F127" i="2"/>
  <c r="F128" i="2" s="1"/>
  <c r="L126" i="2"/>
  <c r="N126" i="2" s="1"/>
  <c r="N127" i="2" s="1"/>
  <c r="E126" i="2"/>
  <c r="E127" i="2" s="1"/>
  <c r="E128" i="2" s="1"/>
  <c r="S114" i="2"/>
  <c r="S115" i="2" s="1"/>
  <c r="Q114" i="2"/>
  <c r="Q115" i="2" s="1"/>
  <c r="P114" i="2"/>
  <c r="P115" i="2" s="1"/>
  <c r="O114" i="2"/>
  <c r="O115" i="2" s="1"/>
  <c r="M114" i="2"/>
  <c r="M115" i="2" s="1"/>
  <c r="J114" i="2"/>
  <c r="J115" i="2" s="1"/>
  <c r="H114" i="2"/>
  <c r="H115" i="2" s="1"/>
  <c r="F114" i="2"/>
  <c r="F115" i="2" s="1"/>
  <c r="L113" i="2"/>
  <c r="L114" i="2" s="1"/>
  <c r="L115" i="2" s="1"/>
  <c r="E113" i="2"/>
  <c r="E114" i="2" s="1"/>
  <c r="E115" i="2" s="1"/>
  <c r="S102" i="2"/>
  <c r="S103" i="2" s="1"/>
  <c r="Q102" i="2"/>
  <c r="Q103" i="2" s="1"/>
  <c r="P102" i="2"/>
  <c r="P103" i="2" s="1"/>
  <c r="O102" i="2"/>
  <c r="O103" i="2" s="1"/>
  <c r="M102" i="2"/>
  <c r="M103" i="2" s="1"/>
  <c r="J102" i="2"/>
  <c r="J103" i="2" s="1"/>
  <c r="H102" i="2"/>
  <c r="H103" i="2" s="1"/>
  <c r="F102" i="2"/>
  <c r="F103" i="2" s="1"/>
  <c r="L101" i="2"/>
  <c r="N101" i="2" s="1"/>
  <c r="E101" i="2"/>
  <c r="G101" i="2" s="1"/>
  <c r="L100" i="2"/>
  <c r="N100" i="2" s="1"/>
  <c r="K100" i="2"/>
  <c r="I100" i="2"/>
  <c r="G100" i="2"/>
  <c r="E100" i="2"/>
  <c r="L99" i="2"/>
  <c r="N99" i="2" s="1"/>
  <c r="E99" i="2"/>
  <c r="G99" i="2" s="1"/>
  <c r="L98" i="2"/>
  <c r="N98" i="2" s="1"/>
  <c r="K98" i="2"/>
  <c r="I98" i="2"/>
  <c r="G98" i="2"/>
  <c r="E98" i="2"/>
  <c r="L97" i="2"/>
  <c r="N97" i="2" s="1"/>
  <c r="E97" i="2"/>
  <c r="G97" i="2" s="1"/>
  <c r="L96" i="2"/>
  <c r="N96" i="2" s="1"/>
  <c r="K96" i="2"/>
  <c r="I96" i="2"/>
  <c r="E96" i="2"/>
  <c r="G96" i="2" s="1"/>
  <c r="T95" i="2"/>
  <c r="L95" i="2"/>
  <c r="R95" i="2" s="1"/>
  <c r="K95" i="2"/>
  <c r="I95" i="2"/>
  <c r="G95" i="2"/>
  <c r="E95" i="2"/>
  <c r="L94" i="2"/>
  <c r="T94" i="2" s="1"/>
  <c r="I94" i="2"/>
  <c r="E94" i="2"/>
  <c r="G94" i="2" s="1"/>
  <c r="L93" i="2"/>
  <c r="N93" i="2" s="1"/>
  <c r="K93" i="2"/>
  <c r="E93" i="2"/>
  <c r="I93" i="2" s="1"/>
  <c r="S82" i="2"/>
  <c r="S83" i="2" s="1"/>
  <c r="Q82" i="2"/>
  <c r="Q83" i="2" s="1"/>
  <c r="P82" i="2"/>
  <c r="P83" i="2" s="1"/>
  <c r="O82" i="2"/>
  <c r="O83" i="2" s="1"/>
  <c r="M82" i="2"/>
  <c r="M83" i="2" s="1"/>
  <c r="J82" i="2"/>
  <c r="J83" i="2" s="1"/>
  <c r="H82" i="2"/>
  <c r="H83" i="2" s="1"/>
  <c r="F82" i="2"/>
  <c r="F83" i="2" s="1"/>
  <c r="L81" i="2"/>
  <c r="N81" i="2" s="1"/>
  <c r="E81" i="2"/>
  <c r="I81" i="2" s="1"/>
  <c r="L80" i="2"/>
  <c r="R80" i="2" s="1"/>
  <c r="K80" i="2"/>
  <c r="I80" i="2"/>
  <c r="G80" i="2"/>
  <c r="E80" i="2"/>
  <c r="L79" i="2"/>
  <c r="T79" i="2" s="1"/>
  <c r="E79" i="2"/>
  <c r="K79" i="2" s="1"/>
  <c r="L78" i="2"/>
  <c r="R78" i="2" s="1"/>
  <c r="K78" i="2"/>
  <c r="I78" i="2"/>
  <c r="G78" i="2"/>
  <c r="E78" i="2"/>
  <c r="T77" i="2"/>
  <c r="R77" i="2"/>
  <c r="N77" i="2"/>
  <c r="L77" i="2"/>
  <c r="K77" i="2"/>
  <c r="I77" i="2"/>
  <c r="G77" i="2"/>
  <c r="E77" i="2"/>
  <c r="L76" i="2"/>
  <c r="R76" i="2" s="1"/>
  <c r="K76" i="2"/>
  <c r="E76" i="2"/>
  <c r="I76" i="2" s="1"/>
  <c r="L75" i="2"/>
  <c r="N75" i="2" s="1"/>
  <c r="E75" i="2"/>
  <c r="G75" i="2" s="1"/>
  <c r="T74" i="2"/>
  <c r="L74" i="2"/>
  <c r="N74" i="2" s="1"/>
  <c r="K74" i="2"/>
  <c r="I74" i="2"/>
  <c r="E74" i="2"/>
  <c r="G74" i="2" s="1"/>
  <c r="T73" i="2"/>
  <c r="R73" i="2"/>
  <c r="N73" i="2"/>
  <c r="L73" i="2"/>
  <c r="K73" i="2"/>
  <c r="I73" i="2"/>
  <c r="G73" i="2"/>
  <c r="E73" i="2"/>
  <c r="T72" i="2"/>
  <c r="L72" i="2"/>
  <c r="R72" i="2" s="1"/>
  <c r="E72" i="2"/>
  <c r="S61" i="2"/>
  <c r="S62" i="2" s="1"/>
  <c r="Q61" i="2"/>
  <c r="Q62" i="2" s="1"/>
  <c r="P61" i="2"/>
  <c r="P62" i="2" s="1"/>
  <c r="O61" i="2"/>
  <c r="O62" i="2" s="1"/>
  <c r="M61" i="2"/>
  <c r="M62" i="2" s="1"/>
  <c r="J61" i="2"/>
  <c r="J62" i="2" s="1"/>
  <c r="H61" i="2"/>
  <c r="H62" i="2" s="1"/>
  <c r="F61" i="2"/>
  <c r="F62" i="2" s="1"/>
  <c r="T60" i="2"/>
  <c r="R60" i="2"/>
  <c r="N60" i="2"/>
  <c r="L60" i="2"/>
  <c r="K60" i="2"/>
  <c r="I60" i="2"/>
  <c r="E60" i="2"/>
  <c r="G60" i="2" s="1"/>
  <c r="L59" i="2"/>
  <c r="N59" i="2" s="1"/>
  <c r="N61" i="2" s="1"/>
  <c r="E59" i="2"/>
  <c r="G59" i="2" s="1"/>
  <c r="S48" i="2"/>
  <c r="S49" i="2" s="1"/>
  <c r="Q48" i="2"/>
  <c r="Q49" i="2" s="1"/>
  <c r="P48" i="2"/>
  <c r="P49" i="2" s="1"/>
  <c r="O48" i="2"/>
  <c r="O49" i="2" s="1"/>
  <c r="M48" i="2"/>
  <c r="M49" i="2" s="1"/>
  <c r="J48" i="2"/>
  <c r="J49" i="2" s="1"/>
  <c r="H48" i="2"/>
  <c r="H49" i="2" s="1"/>
  <c r="F48" i="2"/>
  <c r="F49" i="2" s="1"/>
  <c r="L47" i="2"/>
  <c r="N47" i="2" s="1"/>
  <c r="N48" i="2" s="1"/>
  <c r="E47" i="2"/>
  <c r="G47" i="2" s="1"/>
  <c r="G48" i="2" s="1"/>
  <c r="S36" i="2"/>
  <c r="S37" i="2" s="1"/>
  <c r="Q36" i="2"/>
  <c r="Q37" i="2" s="1"/>
  <c r="P36" i="2"/>
  <c r="P37" i="2" s="1"/>
  <c r="O36" i="2"/>
  <c r="O37" i="2" s="1"/>
  <c r="M36" i="2"/>
  <c r="M37" i="2" s="1"/>
  <c r="J36" i="2"/>
  <c r="J37" i="2" s="1"/>
  <c r="H36" i="2"/>
  <c r="H37" i="2" s="1"/>
  <c r="F36" i="2"/>
  <c r="F37" i="2" s="1"/>
  <c r="T35" i="2"/>
  <c r="R35" i="2"/>
  <c r="N35" i="2"/>
  <c r="K35" i="2"/>
  <c r="I35" i="2"/>
  <c r="G35" i="2"/>
  <c r="L34" i="2"/>
  <c r="E34" i="2"/>
  <c r="S23" i="2"/>
  <c r="S24" i="2" s="1"/>
  <c r="Q23" i="2"/>
  <c r="Q24" i="2" s="1"/>
  <c r="P23" i="2"/>
  <c r="P24" i="2" s="1"/>
  <c r="O23" i="2"/>
  <c r="O24" i="2" s="1"/>
  <c r="M23" i="2"/>
  <c r="M24" i="2" s="1"/>
  <c r="J23" i="2"/>
  <c r="J24" i="2" s="1"/>
  <c r="H23" i="2"/>
  <c r="H24" i="2" s="1"/>
  <c r="F23" i="2"/>
  <c r="F24" i="2" s="1"/>
  <c r="L22" i="2"/>
  <c r="E22" i="2"/>
  <c r="T21" i="2"/>
  <c r="L21" i="2"/>
  <c r="E21" i="2"/>
  <c r="S10" i="2"/>
  <c r="S11" i="2" s="1"/>
  <c r="Q10" i="2"/>
  <c r="Q11" i="2" s="1"/>
  <c r="P10" i="2"/>
  <c r="P11" i="2" s="1"/>
  <c r="O10" i="2"/>
  <c r="O11" i="2" s="1"/>
  <c r="M10" i="2"/>
  <c r="M11" i="2" s="1"/>
  <c r="J10" i="2"/>
  <c r="J11" i="2" s="1"/>
  <c r="H10" i="2"/>
  <c r="H11" i="2" s="1"/>
  <c r="F10" i="2"/>
  <c r="F11" i="2" s="1"/>
  <c r="L9" i="2"/>
  <c r="E9" i="2"/>
  <c r="K9" i="2" s="1"/>
  <c r="K10" i="2" s="1"/>
  <c r="T640" i="2" l="1"/>
  <c r="T641" i="2" s="1"/>
  <c r="E631" i="2"/>
  <c r="I631" i="2" s="1"/>
  <c r="E630" i="2"/>
  <c r="I570" i="2"/>
  <c r="I571" i="2" s="1"/>
  <c r="R514" i="2"/>
  <c r="E401" i="2"/>
  <c r="E402" i="2" s="1"/>
  <c r="T358" i="2"/>
  <c r="T238" i="2"/>
  <c r="R238" i="2"/>
  <c r="N238" i="2"/>
  <c r="K203" i="2"/>
  <c r="R175" i="2"/>
  <c r="T81" i="2"/>
  <c r="T78" i="2"/>
  <c r="J646" i="2"/>
  <c r="P646" i="2"/>
  <c r="O646" i="2"/>
  <c r="H646" i="2"/>
  <c r="F646" i="2"/>
  <c r="T642" i="2"/>
  <c r="S646" i="2"/>
  <c r="R640" i="2"/>
  <c r="R641" i="2" s="1"/>
  <c r="R642" i="2"/>
  <c r="Q646" i="2"/>
  <c r="R631" i="2"/>
  <c r="E345" i="2"/>
  <c r="E346" i="2" s="1"/>
  <c r="E361" i="2"/>
  <c r="E362" i="2" s="1"/>
  <c r="I362" i="2" s="1"/>
  <c r="T452" i="2"/>
  <c r="I554" i="2"/>
  <c r="I555" i="2" s="1"/>
  <c r="N274" i="2"/>
  <c r="I275" i="2"/>
  <c r="N358" i="2"/>
  <c r="N631" i="2"/>
  <c r="N628" i="2"/>
  <c r="G628" i="2"/>
  <c r="G630" i="2" s="1"/>
  <c r="K582" i="2"/>
  <c r="K583" i="2" s="1"/>
  <c r="K584" i="2"/>
  <c r="T570" i="2"/>
  <c r="T571" i="2" s="1"/>
  <c r="R500" i="2"/>
  <c r="K516" i="2"/>
  <c r="I385" i="2"/>
  <c r="R499" i="2"/>
  <c r="L361" i="2"/>
  <c r="L362" i="2" s="1"/>
  <c r="G499" i="2"/>
  <c r="N566" i="2"/>
  <c r="N515" i="2"/>
  <c r="K486" i="2"/>
  <c r="K487" i="2" s="1"/>
  <c r="K452" i="2"/>
  <c r="K387" i="2"/>
  <c r="T385" i="2"/>
  <c r="T387" i="2" s="1"/>
  <c r="L387" i="2"/>
  <c r="L388" i="2" s="1"/>
  <c r="N388" i="2" s="1"/>
  <c r="T372" i="2"/>
  <c r="T373" i="2" s="1"/>
  <c r="T374" i="2"/>
  <c r="R314" i="2"/>
  <c r="T290" i="2"/>
  <c r="E290" i="2"/>
  <c r="E291" i="2" s="1"/>
  <c r="I291" i="2" s="1"/>
  <c r="N385" i="2"/>
  <c r="G412" i="2"/>
  <c r="G413" i="2" s="1"/>
  <c r="N412" i="2"/>
  <c r="N413" i="2" s="1"/>
  <c r="N554" i="2"/>
  <c r="N555" i="2" s="1"/>
  <c r="N606" i="2"/>
  <c r="N607" i="2" s="1"/>
  <c r="N640" i="2"/>
  <c r="N641" i="2" s="1"/>
  <c r="G61" i="2"/>
  <c r="T175" i="2"/>
  <c r="I412" i="2"/>
  <c r="I413" i="2" s="1"/>
  <c r="R93" i="2"/>
  <c r="R344" i="2"/>
  <c r="R569" i="2"/>
  <c r="N556" i="2"/>
  <c r="R81" i="2"/>
  <c r="R96" i="2"/>
  <c r="K248" i="2"/>
  <c r="K249" i="2" s="1"/>
  <c r="I344" i="2"/>
  <c r="I345" i="2" s="1"/>
  <c r="R570" i="2"/>
  <c r="K250" i="2"/>
  <c r="T80" i="2"/>
  <c r="T96" i="2"/>
  <c r="T142" i="2"/>
  <c r="G175" i="2"/>
  <c r="T207" i="2"/>
  <c r="N262" i="2"/>
  <c r="E277" i="2"/>
  <c r="E278" i="2" s="1"/>
  <c r="G278" i="2" s="1"/>
  <c r="N450" i="2"/>
  <c r="N451" i="2" s="1"/>
  <c r="I486" i="2"/>
  <c r="I487" i="2" s="1"/>
  <c r="N518" i="2"/>
  <c r="N582" i="2"/>
  <c r="N583" i="2" s="1"/>
  <c r="R594" i="2"/>
  <c r="R595" i="2" s="1"/>
  <c r="N596" i="2"/>
  <c r="L607" i="2"/>
  <c r="L608" i="2" s="1"/>
  <c r="T608" i="2" s="1"/>
  <c r="G640" i="2"/>
  <c r="G641" i="2" s="1"/>
  <c r="R260" i="2"/>
  <c r="R261" i="2" s="1"/>
  <c r="K332" i="2"/>
  <c r="I452" i="2"/>
  <c r="K640" i="2"/>
  <c r="K641" i="2" s="1"/>
  <c r="N372" i="2"/>
  <c r="N373" i="2" s="1"/>
  <c r="E503" i="2"/>
  <c r="E504" i="2" s="1"/>
  <c r="I504" i="2" s="1"/>
  <c r="R567" i="2"/>
  <c r="G594" i="2"/>
  <c r="G595" i="2" s="1"/>
  <c r="K59" i="2"/>
  <c r="K61" i="2" s="1"/>
  <c r="G189" i="2"/>
  <c r="G191" i="2" s="1"/>
  <c r="E191" i="2"/>
  <c r="E192" i="2" s="1"/>
  <c r="K192" i="2" s="1"/>
  <c r="N202" i="2"/>
  <c r="T277" i="2"/>
  <c r="R276" i="2"/>
  <c r="R277" i="2" s="1"/>
  <c r="I301" i="2"/>
  <c r="I302" i="2" s="1"/>
  <c r="L332" i="2"/>
  <c r="L333" i="2" s="1"/>
  <c r="T333" i="2" s="1"/>
  <c r="N331" i="2"/>
  <c r="N332" i="2" s="1"/>
  <c r="R343" i="2"/>
  <c r="G372" i="2"/>
  <c r="G373" i="2" s="1"/>
  <c r="R372" i="2"/>
  <c r="R373" i="2" s="1"/>
  <c r="K374" i="2"/>
  <c r="N386" i="2"/>
  <c r="N426" i="2"/>
  <c r="G438" i="2"/>
  <c r="G439" i="2" s="1"/>
  <c r="G450" i="2"/>
  <c r="G451" i="2" s="1"/>
  <c r="E487" i="2"/>
  <c r="E488" i="2" s="1"/>
  <c r="I488" i="2" s="1"/>
  <c r="N530" i="2"/>
  <c r="N531" i="2" s="1"/>
  <c r="G556" i="2"/>
  <c r="G582" i="2"/>
  <c r="G583" i="2" s="1"/>
  <c r="T606" i="2"/>
  <c r="T607" i="2" s="1"/>
  <c r="I640" i="2"/>
  <c r="I641" i="2" s="1"/>
  <c r="K642" i="2"/>
  <c r="T75" i="2"/>
  <c r="T76" i="2"/>
  <c r="K81" i="2"/>
  <c r="K189" i="2"/>
  <c r="K191" i="2" s="1"/>
  <c r="K303" i="2"/>
  <c r="E332" i="2"/>
  <c r="E333" i="2" s="1"/>
  <c r="K333" i="2" s="1"/>
  <c r="I372" i="2"/>
  <c r="I373" i="2" s="1"/>
  <c r="T427" i="2"/>
  <c r="G428" i="2"/>
  <c r="K571" i="2"/>
  <c r="R99" i="2"/>
  <c r="R191" i="2"/>
  <c r="I191" i="2"/>
  <c r="G276" i="2"/>
  <c r="G277" i="2" s="1"/>
  <c r="N289" i="2"/>
  <c r="N290" i="2" s="1"/>
  <c r="R301" i="2"/>
  <c r="R302" i="2" s="1"/>
  <c r="G330" i="2"/>
  <c r="G332" i="2" s="1"/>
  <c r="T330" i="2"/>
  <c r="T332" i="2" s="1"/>
  <c r="E387" i="2"/>
  <c r="E388" i="2" s="1"/>
  <c r="K388" i="2" s="1"/>
  <c r="G386" i="2"/>
  <c r="G387" i="2" s="1"/>
  <c r="R438" i="2"/>
  <c r="R439" i="2" s="1"/>
  <c r="G474" i="2"/>
  <c r="G475" i="2" s="1"/>
  <c r="G530" i="2"/>
  <c r="G531" i="2" s="1"/>
  <c r="G542" i="2"/>
  <c r="G543" i="2" s="1"/>
  <c r="R556" i="2"/>
  <c r="N569" i="2"/>
  <c r="R596" i="2"/>
  <c r="R207" i="2"/>
  <c r="K205" i="2"/>
  <c r="T204" i="2"/>
  <c r="K204" i="2"/>
  <c r="E208" i="2"/>
  <c r="E209" i="2" s="1"/>
  <c r="G209" i="2" s="1"/>
  <c r="I202" i="2"/>
  <c r="T174" i="2"/>
  <c r="N173" i="2"/>
  <c r="T170" i="2"/>
  <c r="N157" i="2"/>
  <c r="T157" i="2"/>
  <c r="T158" i="2" s="1"/>
  <c r="E158" i="2"/>
  <c r="E159" i="2" s="1"/>
  <c r="G159" i="2" s="1"/>
  <c r="T141" i="2"/>
  <c r="N141" i="2"/>
  <c r="G141" i="2"/>
  <c r="I142" i="2"/>
  <c r="I144" i="2" s="1"/>
  <c r="K143" i="2"/>
  <c r="T126" i="2"/>
  <c r="T127" i="2" s="1"/>
  <c r="R126" i="2"/>
  <c r="R127" i="2" s="1"/>
  <c r="I126" i="2"/>
  <c r="I127" i="2" s="1"/>
  <c r="K115" i="2"/>
  <c r="R98" i="2"/>
  <c r="R97" i="2"/>
  <c r="I97" i="2"/>
  <c r="N95" i="2"/>
  <c r="R101" i="2"/>
  <c r="I101" i="2"/>
  <c r="I99" i="2"/>
  <c r="R100" i="2"/>
  <c r="N94" i="2"/>
  <c r="R94" i="2"/>
  <c r="E102" i="2"/>
  <c r="E103" i="2" s="1"/>
  <c r="I103" i="2" s="1"/>
  <c r="G81" i="2"/>
  <c r="N79" i="2"/>
  <c r="R79" i="2"/>
  <c r="G79" i="2"/>
  <c r="I79" i="2"/>
  <c r="N80" i="2"/>
  <c r="N78" i="2"/>
  <c r="N76" i="2"/>
  <c r="G76" i="2"/>
  <c r="K75" i="2"/>
  <c r="I75" i="2"/>
  <c r="E82" i="2"/>
  <c r="E83" i="2" s="1"/>
  <c r="K83" i="2" s="1"/>
  <c r="K72" i="2"/>
  <c r="I72" i="2"/>
  <c r="I59" i="2"/>
  <c r="I61" i="2" s="1"/>
  <c r="I47" i="2"/>
  <c r="I48" i="2" s="1"/>
  <c r="M646" i="2"/>
  <c r="N115" i="2"/>
  <c r="I359" i="2"/>
  <c r="G359" i="2"/>
  <c r="R47" i="2"/>
  <c r="R48" i="2" s="1"/>
  <c r="R59" i="2"/>
  <c r="R61" i="2" s="1"/>
  <c r="R75" i="2"/>
  <c r="T93" i="2"/>
  <c r="K94" i="2"/>
  <c r="K97" i="2"/>
  <c r="T97" i="2"/>
  <c r="T98" i="2"/>
  <c r="K99" i="2"/>
  <c r="T99" i="2"/>
  <c r="T100" i="2"/>
  <c r="K101" i="2"/>
  <c r="T101" i="2"/>
  <c r="G113" i="2"/>
  <c r="G114" i="2" s="1"/>
  <c r="N113" i="2"/>
  <c r="N114" i="2" s="1"/>
  <c r="T115" i="2"/>
  <c r="K126" i="2"/>
  <c r="K127" i="2" s="1"/>
  <c r="K144" i="2"/>
  <c r="R144" i="2"/>
  <c r="N142" i="2"/>
  <c r="K156" i="2"/>
  <c r="G170" i="2"/>
  <c r="G202" i="2"/>
  <c r="I276" i="2"/>
  <c r="K289" i="2"/>
  <c r="K290" i="2" s="1"/>
  <c r="I289" i="2"/>
  <c r="I290" i="2" s="1"/>
  <c r="G289" i="2"/>
  <c r="G290" i="2" s="1"/>
  <c r="G303" i="2"/>
  <c r="T316" i="2"/>
  <c r="R316" i="2"/>
  <c r="N316" i="2"/>
  <c r="L319" i="2"/>
  <c r="L320" i="2" s="1"/>
  <c r="T320" i="2" s="1"/>
  <c r="T360" i="2"/>
  <c r="T361" i="2" s="1"/>
  <c r="R360" i="2"/>
  <c r="N360" i="2"/>
  <c r="K400" i="2"/>
  <c r="K401" i="2" s="1"/>
  <c r="I400" i="2"/>
  <c r="I401" i="2" s="1"/>
  <c r="G400" i="2"/>
  <c r="G401" i="2" s="1"/>
  <c r="G414" i="2"/>
  <c r="K428" i="2"/>
  <c r="L427" i="2"/>
  <c r="L428" i="2" s="1"/>
  <c r="T428" i="2" s="1"/>
  <c r="I425" i="2"/>
  <c r="G425" i="2"/>
  <c r="K426" i="2"/>
  <c r="K427" i="2" s="1"/>
  <c r="I426" i="2"/>
  <c r="G426" i="2"/>
  <c r="R115" i="2"/>
  <c r="K316" i="2"/>
  <c r="K319" i="2" s="1"/>
  <c r="I316" i="2"/>
  <c r="I319" i="2" s="1"/>
  <c r="G316" i="2"/>
  <c r="L543" i="2"/>
  <c r="L544" i="2" s="1"/>
  <c r="R544" i="2" s="1"/>
  <c r="R542" i="2"/>
  <c r="R543" i="2" s="1"/>
  <c r="N542" i="2"/>
  <c r="N543" i="2" s="1"/>
  <c r="E618" i="2"/>
  <c r="E619" i="2" s="1"/>
  <c r="G619" i="2" s="1"/>
  <c r="I617" i="2"/>
  <c r="I618" i="2" s="1"/>
  <c r="G617" i="2"/>
  <c r="G618" i="2" s="1"/>
  <c r="T47" i="2"/>
  <c r="T48" i="2" s="1"/>
  <c r="T59" i="2"/>
  <c r="T61" i="2" s="1"/>
  <c r="L61" i="2"/>
  <c r="L62" i="2" s="1"/>
  <c r="T62" i="2" s="1"/>
  <c r="L102" i="2"/>
  <c r="L103" i="2" s="1"/>
  <c r="N103" i="2" s="1"/>
  <c r="I113" i="2"/>
  <c r="I114" i="2" s="1"/>
  <c r="R113" i="2"/>
  <c r="R114" i="2" s="1"/>
  <c r="L127" i="2"/>
  <c r="L128" i="2" s="1"/>
  <c r="T128" i="2" s="1"/>
  <c r="R158" i="2"/>
  <c r="K170" i="2"/>
  <c r="K176" i="2" s="1"/>
  <c r="L290" i="2"/>
  <c r="L291" i="2" s="1"/>
  <c r="N291" i="2" s="1"/>
  <c r="R288" i="2"/>
  <c r="E319" i="2"/>
  <c r="E320" i="2" s="1"/>
  <c r="I320" i="2" s="1"/>
  <c r="G313" i="2"/>
  <c r="R357" i="2"/>
  <c r="R359" i="2"/>
  <c r="N359" i="2"/>
  <c r="G374" i="2"/>
  <c r="E607" i="2"/>
  <c r="E608" i="2" s="1"/>
  <c r="K608" i="2" s="1"/>
  <c r="K606" i="2"/>
  <c r="K607" i="2" s="1"/>
  <c r="I606" i="2"/>
  <c r="I607" i="2" s="1"/>
  <c r="R617" i="2"/>
  <c r="R618" i="2" s="1"/>
  <c r="L618" i="2"/>
  <c r="L619" i="2" s="1"/>
  <c r="R619" i="2" s="1"/>
  <c r="N617" i="2"/>
  <c r="N618" i="2" s="1"/>
  <c r="K360" i="2"/>
  <c r="K361" i="2" s="1"/>
  <c r="I360" i="2"/>
  <c r="I361" i="2" s="1"/>
  <c r="G360" i="2"/>
  <c r="K47" i="2"/>
  <c r="K48" i="2" s="1"/>
  <c r="L48" i="2"/>
  <c r="L49" i="2" s="1"/>
  <c r="T49" i="2" s="1"/>
  <c r="L82" i="2"/>
  <c r="L83" i="2" s="1"/>
  <c r="R83" i="2" s="1"/>
  <c r="R74" i="2"/>
  <c r="G93" i="2"/>
  <c r="G102" i="2" s="1"/>
  <c r="K113" i="2"/>
  <c r="K114" i="2" s="1"/>
  <c r="T113" i="2"/>
  <c r="T114" i="2" s="1"/>
  <c r="G126" i="2"/>
  <c r="G127" i="2" s="1"/>
  <c r="E176" i="2"/>
  <c r="E177" i="2" s="1"/>
  <c r="K177" i="2" s="1"/>
  <c r="I250" i="2"/>
  <c r="N260" i="2"/>
  <c r="N261" i="2" s="1"/>
  <c r="L277" i="2"/>
  <c r="L278" i="2" s="1"/>
  <c r="T278" i="2" s="1"/>
  <c r="K277" i="2"/>
  <c r="N276" i="2"/>
  <c r="N277" i="2" s="1"/>
  <c r="T315" i="2"/>
  <c r="R315" i="2"/>
  <c r="N315" i="2"/>
  <c r="N345" i="2"/>
  <c r="I402" i="2"/>
  <c r="G402" i="2"/>
  <c r="R425" i="2"/>
  <c r="N425" i="2"/>
  <c r="R289" i="2"/>
  <c r="K301" i="2"/>
  <c r="K302" i="2" s="1"/>
  <c r="T302" i="2"/>
  <c r="L302" i="2"/>
  <c r="L303" i="2" s="1"/>
  <c r="R303" i="2" s="1"/>
  <c r="I330" i="2"/>
  <c r="I332" i="2" s="1"/>
  <c r="R330" i="2"/>
  <c r="R332" i="2" s="1"/>
  <c r="K344" i="2"/>
  <c r="K345" i="2" s="1"/>
  <c r="T344" i="2"/>
  <c r="T345" i="2" s="1"/>
  <c r="K372" i="2"/>
  <c r="K373" i="2" s="1"/>
  <c r="I386" i="2"/>
  <c r="R386" i="2"/>
  <c r="R387" i="2" s="1"/>
  <c r="R426" i="2"/>
  <c r="I438" i="2"/>
  <c r="I439" i="2" s="1"/>
  <c r="E439" i="2"/>
  <c r="E440" i="2" s="1"/>
  <c r="K440" i="2" s="1"/>
  <c r="I450" i="2"/>
  <c r="I451" i="2" s="1"/>
  <c r="R450" i="2"/>
  <c r="R451" i="2" s="1"/>
  <c r="I474" i="2"/>
  <c r="I475" i="2" s="1"/>
  <c r="K544" i="2"/>
  <c r="I594" i="2"/>
  <c r="I595" i="2" s="1"/>
  <c r="L345" i="2"/>
  <c r="L346" i="2" s="1"/>
  <c r="R346" i="2" s="1"/>
  <c r="K556" i="2"/>
  <c r="G301" i="2"/>
  <c r="G302" i="2" s="1"/>
  <c r="N333" i="2"/>
  <c r="G345" i="2"/>
  <c r="E475" i="2"/>
  <c r="E476" i="2" s="1"/>
  <c r="I476" i="2" s="1"/>
  <c r="I542" i="2"/>
  <c r="I543" i="2" s="1"/>
  <c r="G554" i="2"/>
  <c r="G555" i="2" s="1"/>
  <c r="R554" i="2"/>
  <c r="R555" i="2" s="1"/>
  <c r="E571" i="2"/>
  <c r="E572" i="2" s="1"/>
  <c r="G572" i="2" s="1"/>
  <c r="L571" i="2"/>
  <c r="L572" i="2" s="1"/>
  <c r="N572" i="2" s="1"/>
  <c r="I582" i="2"/>
  <c r="I583" i="2" s="1"/>
  <c r="R582" i="2"/>
  <c r="R583" i="2" s="1"/>
  <c r="N594" i="2"/>
  <c r="N595" i="2" s="1"/>
  <c r="K596" i="2"/>
  <c r="I9" i="2"/>
  <c r="I10" i="2" s="1"/>
  <c r="G9" i="2"/>
  <c r="G10" i="2" s="1"/>
  <c r="T205" i="2"/>
  <c r="R205" i="2"/>
  <c r="N205" i="2"/>
  <c r="K22" i="2"/>
  <c r="I22" i="2"/>
  <c r="G22" i="2"/>
  <c r="E144" i="2"/>
  <c r="E145" i="2" s="1"/>
  <c r="G145" i="2" s="1"/>
  <c r="I157" i="2"/>
  <c r="I158" i="2" s="1"/>
  <c r="K157" i="2"/>
  <c r="G157" i="2"/>
  <c r="G158" i="2" s="1"/>
  <c r="R169" i="2"/>
  <c r="R176" i="2" s="1"/>
  <c r="L176" i="2"/>
  <c r="L177" i="2" s="1"/>
  <c r="T177" i="2" s="1"/>
  <c r="T169" i="2"/>
  <c r="N169" i="2"/>
  <c r="I173" i="2"/>
  <c r="I176" i="2" s="1"/>
  <c r="G173" i="2"/>
  <c r="L10" i="2"/>
  <c r="L11" i="2" s="1"/>
  <c r="R11" i="2" s="1"/>
  <c r="T9" i="2"/>
  <c r="T10" i="2" s="1"/>
  <c r="R9" i="2"/>
  <c r="R10" i="2" s="1"/>
  <c r="N9" i="2"/>
  <c r="N10" i="2" s="1"/>
  <c r="K21" i="2"/>
  <c r="G21" i="2"/>
  <c r="I21" i="2"/>
  <c r="T22" i="2"/>
  <c r="T23" i="2" s="1"/>
  <c r="R22" i="2"/>
  <c r="N22" i="2"/>
  <c r="T34" i="2"/>
  <c r="T36" i="2" s="1"/>
  <c r="R34" i="2"/>
  <c r="R36" i="2" s="1"/>
  <c r="N34" i="2"/>
  <c r="N36" i="2" s="1"/>
  <c r="L36" i="2"/>
  <c r="L37" i="2" s="1"/>
  <c r="N37" i="2" s="1"/>
  <c r="I115" i="2"/>
  <c r="I128" i="2"/>
  <c r="T191" i="2"/>
  <c r="T206" i="2"/>
  <c r="R206" i="2"/>
  <c r="N206" i="2"/>
  <c r="K34" i="2"/>
  <c r="K36" i="2" s="1"/>
  <c r="E36" i="2"/>
  <c r="E37" i="2" s="1"/>
  <c r="G37" i="2" s="1"/>
  <c r="I34" i="2"/>
  <c r="I36" i="2" s="1"/>
  <c r="G34" i="2"/>
  <c r="G36" i="2" s="1"/>
  <c r="E10" i="2"/>
  <c r="E11" i="2" s="1"/>
  <c r="K11" i="2" s="1"/>
  <c r="L23" i="2"/>
  <c r="L24" i="2" s="1"/>
  <c r="N24" i="2" s="1"/>
  <c r="R21" i="2"/>
  <c r="N21" i="2"/>
  <c r="E23" i="2"/>
  <c r="E24" i="2" s="1"/>
  <c r="G24" i="2" s="1"/>
  <c r="G115" i="2"/>
  <c r="G128" i="2"/>
  <c r="K128" i="2"/>
  <c r="K221" i="2"/>
  <c r="K225" i="2" s="1"/>
  <c r="G221" i="2"/>
  <c r="E225" i="2"/>
  <c r="E226" i="2" s="1"/>
  <c r="I226" i="2" s="1"/>
  <c r="L249" i="2"/>
  <c r="L250" i="2" s="1"/>
  <c r="R250" i="2" s="1"/>
  <c r="T248" i="2"/>
  <c r="T249" i="2" s="1"/>
  <c r="R248" i="2"/>
  <c r="R249" i="2" s="1"/>
  <c r="N248" i="2"/>
  <c r="N249" i="2" s="1"/>
  <c r="R262" i="2"/>
  <c r="K346" i="2"/>
  <c r="L463" i="2"/>
  <c r="L464" i="2" s="1"/>
  <c r="N464" i="2" s="1"/>
  <c r="R462" i="2"/>
  <c r="R463" i="2" s="1"/>
  <c r="N462" i="2"/>
  <c r="N463" i="2" s="1"/>
  <c r="L475" i="2"/>
  <c r="L476" i="2" s="1"/>
  <c r="T476" i="2" s="1"/>
  <c r="T474" i="2"/>
  <c r="T475" i="2" s="1"/>
  <c r="R474" i="2"/>
  <c r="R475" i="2" s="1"/>
  <c r="N474" i="2"/>
  <c r="N475" i="2" s="1"/>
  <c r="E261" i="2"/>
  <c r="E262" i="2" s="1"/>
  <c r="G262" i="2" s="1"/>
  <c r="G260" i="2"/>
  <c r="G261" i="2" s="1"/>
  <c r="L144" i="2"/>
  <c r="L145" i="2" s="1"/>
  <c r="T145" i="2" s="1"/>
  <c r="E48" i="2"/>
  <c r="E49" i="2" s="1"/>
  <c r="G49" i="2" s="1"/>
  <c r="E61" i="2"/>
  <c r="E62" i="2" s="1"/>
  <c r="G62" i="2" s="1"/>
  <c r="N143" i="2"/>
  <c r="N156" i="2"/>
  <c r="N172" i="2"/>
  <c r="L191" i="2"/>
  <c r="L192" i="2" s="1"/>
  <c r="R192" i="2" s="1"/>
  <c r="N204" i="2"/>
  <c r="K206" i="2"/>
  <c r="I206" i="2"/>
  <c r="L225" i="2"/>
  <c r="L226" i="2" s="1"/>
  <c r="R226" i="2" s="1"/>
  <c r="T221" i="2"/>
  <c r="R221" i="2"/>
  <c r="N221" i="2"/>
  <c r="T223" i="2"/>
  <c r="R223" i="2"/>
  <c r="N223" i="2"/>
  <c r="K402" i="2"/>
  <c r="R501" i="2"/>
  <c r="N501" i="2"/>
  <c r="I223" i="2"/>
  <c r="G223" i="2"/>
  <c r="G346" i="2"/>
  <c r="I346" i="2"/>
  <c r="G72" i="2"/>
  <c r="N72" i="2"/>
  <c r="G143" i="2"/>
  <c r="T143" i="2"/>
  <c r="T144" i="2" s="1"/>
  <c r="L158" i="2"/>
  <c r="L159" i="2" s="1"/>
  <c r="N159" i="2" s="1"/>
  <c r="N170" i="2"/>
  <c r="N174" i="2"/>
  <c r="N189" i="2"/>
  <c r="N191" i="2" s="1"/>
  <c r="L208" i="2"/>
  <c r="L209" i="2" s="1"/>
  <c r="N209" i="2" s="1"/>
  <c r="T202" i="2"/>
  <c r="N203" i="2"/>
  <c r="G206" i="2"/>
  <c r="T222" i="2"/>
  <c r="R222" i="2"/>
  <c r="N222" i="2"/>
  <c r="R224" i="2"/>
  <c r="N224" i="2"/>
  <c r="I248" i="2"/>
  <c r="I249" i="2" s="1"/>
  <c r="G248" i="2"/>
  <c r="G249" i="2" s="1"/>
  <c r="G250" i="2"/>
  <c r="I303" i="2"/>
  <c r="G333" i="2"/>
  <c r="N452" i="2"/>
  <c r="R374" i="2"/>
  <c r="I374" i="2"/>
  <c r="G476" i="2"/>
  <c r="T584" i="2"/>
  <c r="R584" i="2"/>
  <c r="N374" i="2"/>
  <c r="I428" i="2"/>
  <c r="G452" i="2"/>
  <c r="R452" i="2"/>
  <c r="T400" i="2"/>
  <c r="T401" i="2" s="1"/>
  <c r="R400" i="2"/>
  <c r="R401" i="2" s="1"/>
  <c r="N400" i="2"/>
  <c r="N401" i="2" s="1"/>
  <c r="I414" i="2"/>
  <c r="K462" i="2"/>
  <c r="K463" i="2" s="1"/>
  <c r="I462" i="2"/>
  <c r="I463" i="2" s="1"/>
  <c r="G462" i="2"/>
  <c r="G463" i="2" s="1"/>
  <c r="E463" i="2"/>
  <c r="E464" i="2" s="1"/>
  <c r="I464" i="2" s="1"/>
  <c r="L503" i="2"/>
  <c r="L504" i="2" s="1"/>
  <c r="N504" i="2" s="1"/>
  <c r="T502" i="2"/>
  <c r="T503" i="2" s="1"/>
  <c r="R502" i="2"/>
  <c r="N502" i="2"/>
  <c r="R516" i="2"/>
  <c r="N516" i="2"/>
  <c r="T596" i="2"/>
  <c r="L401" i="2"/>
  <c r="L402" i="2" s="1"/>
  <c r="T402" i="2" s="1"/>
  <c r="L413" i="2"/>
  <c r="L414" i="2" s="1"/>
  <c r="T414" i="2" s="1"/>
  <c r="T412" i="2"/>
  <c r="T413" i="2" s="1"/>
  <c r="L439" i="2"/>
  <c r="L440" i="2" s="1"/>
  <c r="T440" i="2" s="1"/>
  <c r="T438" i="2"/>
  <c r="T439" i="2" s="1"/>
  <c r="L487" i="2"/>
  <c r="L488" i="2" s="1"/>
  <c r="T488" i="2" s="1"/>
  <c r="T486" i="2"/>
  <c r="T487" i="2" s="1"/>
  <c r="N486" i="2"/>
  <c r="N487" i="2" s="1"/>
  <c r="G544" i="2"/>
  <c r="I596" i="2"/>
  <c r="I501" i="2"/>
  <c r="G501" i="2"/>
  <c r="K502" i="2"/>
  <c r="K503" i="2" s="1"/>
  <c r="I502" i="2"/>
  <c r="G502" i="2"/>
  <c r="N584" i="2"/>
  <c r="R517" i="2"/>
  <c r="T517" i="2"/>
  <c r="T519" i="2" s="1"/>
  <c r="I544" i="2"/>
  <c r="I556" i="2"/>
  <c r="T556" i="2"/>
  <c r="G584" i="2"/>
  <c r="G596" i="2"/>
  <c r="G642" i="2"/>
  <c r="L519" i="2"/>
  <c r="L520" i="2" s="1"/>
  <c r="N520" i="2" s="1"/>
  <c r="G516" i="2"/>
  <c r="G519" i="2" s="1"/>
  <c r="N517" i="2"/>
  <c r="E519" i="2"/>
  <c r="E520" i="2" s="1"/>
  <c r="I520" i="2" s="1"/>
  <c r="I517" i="2"/>
  <c r="I519" i="2" s="1"/>
  <c r="K517" i="2"/>
  <c r="K519" i="2" s="1"/>
  <c r="G571" i="2"/>
  <c r="I584" i="2"/>
  <c r="I642" i="2"/>
  <c r="N642" i="2"/>
  <c r="K530" i="2"/>
  <c r="K531" i="2" s="1"/>
  <c r="T530" i="2"/>
  <c r="T531" i="2" s="1"/>
  <c r="L531" i="2"/>
  <c r="L532" i="2" s="1"/>
  <c r="T532" i="2" s="1"/>
  <c r="K542" i="2"/>
  <c r="K543" i="2" s="1"/>
  <c r="T542" i="2"/>
  <c r="T543" i="2" s="1"/>
  <c r="K554" i="2"/>
  <c r="K555" i="2" s="1"/>
  <c r="T554" i="2"/>
  <c r="T555" i="2" s="1"/>
  <c r="T582" i="2"/>
  <c r="T583" i="2" s="1"/>
  <c r="K594" i="2"/>
  <c r="K595" i="2" s="1"/>
  <c r="T594" i="2"/>
  <c r="T595" i="2" s="1"/>
  <c r="E531" i="2"/>
  <c r="E532" i="2" s="1"/>
  <c r="G631" i="2" l="1"/>
  <c r="I572" i="2"/>
  <c r="N571" i="2"/>
  <c r="I387" i="2"/>
  <c r="I277" i="2"/>
  <c r="R278" i="2"/>
  <c r="I278" i="2"/>
  <c r="I102" i="2"/>
  <c r="K532" i="2"/>
  <c r="E646" i="2"/>
  <c r="G646" i="2" s="1"/>
  <c r="G361" i="2"/>
  <c r="K320" i="2"/>
  <c r="N361" i="2"/>
  <c r="T464" i="2"/>
  <c r="K291" i="2"/>
  <c r="K488" i="2"/>
  <c r="T619" i="2"/>
  <c r="G144" i="2"/>
  <c r="R571" i="2"/>
  <c r="N428" i="2"/>
  <c r="R361" i="2"/>
  <c r="N102" i="2"/>
  <c r="N387" i="2"/>
  <c r="T572" i="2"/>
  <c r="R503" i="2"/>
  <c r="N503" i="2"/>
  <c r="G504" i="2"/>
  <c r="I427" i="2"/>
  <c r="R428" i="2"/>
  <c r="R388" i="2"/>
  <c r="T388" i="2"/>
  <c r="I388" i="2"/>
  <c r="G388" i="2"/>
  <c r="G362" i="2"/>
  <c r="R345" i="2"/>
  <c r="R333" i="2"/>
  <c r="R320" i="2"/>
  <c r="N320" i="2"/>
  <c r="G320" i="2"/>
  <c r="G291" i="2"/>
  <c r="K278" i="2"/>
  <c r="G488" i="2"/>
  <c r="I208" i="2"/>
  <c r="N128" i="2"/>
  <c r="K504" i="2"/>
  <c r="T82" i="2"/>
  <c r="N427" i="2"/>
  <c r="N544" i="2"/>
  <c r="T346" i="2"/>
  <c r="N346" i="2"/>
  <c r="I192" i="2"/>
  <c r="N440" i="2"/>
  <c r="G192" i="2"/>
  <c r="N303" i="2"/>
  <c r="R608" i="2"/>
  <c r="N608" i="2"/>
  <c r="T544" i="2"/>
  <c r="T250" i="2"/>
  <c r="N250" i="2"/>
  <c r="N319" i="2"/>
  <c r="T226" i="2"/>
  <c r="N192" i="2"/>
  <c r="R319" i="2"/>
  <c r="K158" i="2"/>
  <c r="K208" i="2"/>
  <c r="I440" i="2"/>
  <c r="T319" i="2"/>
  <c r="I159" i="2"/>
  <c r="G503" i="2"/>
  <c r="R440" i="2"/>
  <c r="R128" i="2"/>
  <c r="T11" i="2"/>
  <c r="I619" i="2"/>
  <c r="N278" i="2"/>
  <c r="K82" i="2"/>
  <c r="K159" i="2"/>
  <c r="R427" i="2"/>
  <c r="R291" i="2"/>
  <c r="T225" i="2"/>
  <c r="G226" i="2"/>
  <c r="N226" i="2"/>
  <c r="T303" i="2"/>
  <c r="T291" i="2"/>
  <c r="G427" i="2"/>
  <c r="I333" i="2"/>
  <c r="N208" i="2"/>
  <c r="K209" i="2"/>
  <c r="I209" i="2"/>
  <c r="R209" i="2"/>
  <c r="G208" i="2"/>
  <c r="I177" i="2"/>
  <c r="G177" i="2"/>
  <c r="T176" i="2"/>
  <c r="N158" i="2"/>
  <c r="N144" i="2"/>
  <c r="K102" i="2"/>
  <c r="G103" i="2"/>
  <c r="R102" i="2"/>
  <c r="R103" i="2"/>
  <c r="K103" i="2"/>
  <c r="R82" i="2"/>
  <c r="G82" i="2"/>
  <c r="N82" i="2"/>
  <c r="T83" i="2"/>
  <c r="N83" i="2"/>
  <c r="I82" i="2"/>
  <c r="G83" i="2"/>
  <c r="I83" i="2"/>
  <c r="N62" i="2"/>
  <c r="R62" i="2"/>
  <c r="N49" i="2"/>
  <c r="R49" i="2"/>
  <c r="T37" i="2"/>
  <c r="I37" i="2"/>
  <c r="K23" i="2"/>
  <c r="R24" i="2"/>
  <c r="I11" i="2"/>
  <c r="G464" i="2"/>
  <c r="N225" i="2"/>
  <c r="N619" i="2"/>
  <c r="K476" i="2"/>
  <c r="R225" i="2"/>
  <c r="N23" i="2"/>
  <c r="R37" i="2"/>
  <c r="K362" i="2"/>
  <c r="R572" i="2"/>
  <c r="G440" i="2"/>
  <c r="R290" i="2"/>
  <c r="I608" i="2"/>
  <c r="T520" i="2"/>
  <c r="G225" i="2"/>
  <c r="R23" i="2"/>
  <c r="I23" i="2"/>
  <c r="G176" i="2"/>
  <c r="G608" i="2"/>
  <c r="G319" i="2"/>
  <c r="T102" i="2"/>
  <c r="T103" i="2"/>
  <c r="G520" i="2"/>
  <c r="I503" i="2"/>
  <c r="G532" i="2"/>
  <c r="K464" i="2"/>
  <c r="K145" i="2"/>
  <c r="R145" i="2"/>
  <c r="N488" i="2"/>
  <c r="K49" i="2"/>
  <c r="N402" i="2"/>
  <c r="R402" i="2"/>
  <c r="I225" i="2"/>
  <c r="R159" i="2"/>
  <c r="I49" i="2"/>
  <c r="N177" i="2"/>
  <c r="T208" i="2"/>
  <c r="R520" i="2"/>
  <c r="R464" i="2"/>
  <c r="N414" i="2"/>
  <c r="K226" i="2"/>
  <c r="T209" i="2"/>
  <c r="N145" i="2"/>
  <c r="R177" i="2"/>
  <c r="I145" i="2"/>
  <c r="G23" i="2"/>
  <c r="N176" i="2"/>
  <c r="T159" i="2"/>
  <c r="T24" i="2"/>
  <c r="K37" i="2"/>
  <c r="K62" i="2"/>
  <c r="R414" i="2"/>
  <c r="L646" i="2"/>
  <c r="I24" i="2"/>
  <c r="R504" i="2"/>
  <c r="R476" i="2"/>
  <c r="N476" i="2"/>
  <c r="N11" i="2"/>
  <c r="R532" i="2"/>
  <c r="N532" i="2"/>
  <c r="I532" i="2"/>
  <c r="R488" i="2"/>
  <c r="N519" i="2"/>
  <c r="T504" i="2"/>
  <c r="K520" i="2"/>
  <c r="R519" i="2"/>
  <c r="I62" i="2"/>
  <c r="K24" i="2"/>
  <c r="R208" i="2"/>
  <c r="G11" i="2"/>
  <c r="I646" i="2" l="1"/>
  <c r="K646" i="2"/>
  <c r="R362" i="2"/>
  <c r="T362" i="2"/>
  <c r="N362" i="2"/>
  <c r="N646" i="2"/>
  <c r="R646" i="2" l="1"/>
  <c r="T646" i="2"/>
</calcChain>
</file>

<file path=xl/sharedStrings.xml><?xml version="1.0" encoding="utf-8"?>
<sst xmlns="http://schemas.openxmlformats.org/spreadsheetml/2006/main" count="1782" uniqueCount="137">
  <si>
    <t>OSK: ŁOZY NR - 00052261 - STANISŁAW CHRZUSTEK</t>
  </si>
  <si>
    <t>OKRES</t>
  </si>
  <si>
    <t>PORD</t>
  </si>
  <si>
    <t>LICZBA EGZAMINÓW TEORETYCZNYCH</t>
  </si>
  <si>
    <t>LICZBA EGZAMINÓW PRAKTYCZNYCH</t>
  </si>
  <si>
    <t>SKARGI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</si>
  <si>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</si>
  <si>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</si>
  <si>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</si>
  <si>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</si>
  <si>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</si>
  <si>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</si>
  <si>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</si>
  <si>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</si>
  <si>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</si>
  <si>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</si>
  <si>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</si>
  <si>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KAT. B</t>
  </si>
  <si>
    <t>STATYSTYKA</t>
  </si>
  <si>
    <t>BRAK</t>
  </si>
  <si>
    <t>KAT. B1</t>
  </si>
  <si>
    <t>KAT. C</t>
  </si>
  <si>
    <t>KAT. AM</t>
  </si>
  <si>
    <t>KAT. A1</t>
  </si>
  <si>
    <t>KAT. A2</t>
  </si>
  <si>
    <t>KAT. A</t>
  </si>
  <si>
    <t>KAT. B+E</t>
  </si>
  <si>
    <t>KAT.C</t>
  </si>
  <si>
    <t>KAT. C+E</t>
  </si>
  <si>
    <t>KAT. D</t>
  </si>
  <si>
    <t>OSK: POLDEK - NR 00222261P - DAGMARA ROMANOWICZ</t>
  </si>
  <si>
    <t>KAT A</t>
  </si>
  <si>
    <t>KAT B+E</t>
  </si>
  <si>
    <t>13. STATYSTYKA ZDAWALNOŚCI  ZA I PÓŁROCZE 2019</t>
  </si>
  <si>
    <t>KAT.A</t>
  </si>
  <si>
    <t>KAT.B</t>
  </si>
  <si>
    <t>KAT.AM</t>
  </si>
  <si>
    <t xml:space="preserve">SUMA </t>
  </si>
  <si>
    <t>OPRACOWAŁA:</t>
  </si>
  <si>
    <t>AGNIESZKA BUCHOLC</t>
  </si>
  <si>
    <t>Zestawienie opracowano na podstawie statystyki zdawalności egzaminów państwowych przekazanej</t>
  </si>
  <si>
    <t>kierowców wyszkolonych w ośrodku szkolenia kierowców prowadzącym działalność na obszarze miasta Gdańska</t>
  </si>
  <si>
    <t>OSK: OŚWIATA - LINGWISTA NADBAŁTYCKIE CENTRUM EDUKACJI SP. Z O.O.  NR - 00082261</t>
  </si>
  <si>
    <t>OSK: CARUSEK  NR - 00062261 -  PIOTR DĄBROWSKI</t>
  </si>
  <si>
    <t>OSK: ASCONA NR - 00142261  - ZBIGNIEW GARSZTKA</t>
  </si>
  <si>
    <t>OSK: CREDO -CENTRUM DOSKONALENIA ZAWODOWEGO  NR - 00152261 - JANUSZ LUPIŃSKI</t>
  </si>
  <si>
    <t>OSK: VEKTRA  NR - 00192261P - DARIUSZ TARNOWSKI</t>
  </si>
  <si>
    <t xml:space="preserve">OSK: GDAŃSKIE AUTOBUSY I TRAMWAJE SP. Z O.O. - NR 00242261 </t>
  </si>
  <si>
    <t>OSK: LEKCJA  NR - 00432261 - MAREK KALISZAK</t>
  </si>
  <si>
    <t>OSK: START  NR - 00542261 - ANDRZEJ KLIMEK</t>
  </si>
  <si>
    <t>OSK: ARTOM  NR - 00592261 - TOMASZ  JERENKIEWICZ</t>
  </si>
  <si>
    <t>OSK: AUTO-ECOLE  NR - 00632261 - PRZEMYSŁAW STOLARCZYK</t>
  </si>
  <si>
    <t>OSK:  OLIWKA NR - 00672261 - ROBERT MAŁEK</t>
  </si>
  <si>
    <t>OSK: ELKA  SCHOOL SPÓŁKA CYWILNA  NR - 00742261 - AGNIESZKA I WOJCIECH KAREWICZ</t>
  </si>
  <si>
    <t xml:space="preserve">OSK: ANDRZEJ PRZYTUŁA  NR - 00792261 </t>
  </si>
  <si>
    <t>OSK: DO LUZU  NR - 00812261 - ANDRZEJ REJNIAK</t>
  </si>
  <si>
    <t>OSK: AUTO BAKAŁARZ  NR - 00832261 - JÓZEF LESIAK</t>
  </si>
  <si>
    <t>OSK: SORRISO  NR - 00842261 - RAFAŁ GRZĄDZIEL</t>
  </si>
  <si>
    <t>OSK: ALB  NR - 00852261 - ANDRZEJ BULAK</t>
  </si>
  <si>
    <t>OSK: ALDA  NR -  00912261 - ARTUR MAŁKOWSKI</t>
  </si>
  <si>
    <t>OSK: EXPERT  NR -  00932261 - LESZEK MIDURA</t>
  </si>
  <si>
    <t>OSK: GDPRAWKO  NR - 00972261 - ADAM WESOŁOWSKI</t>
  </si>
  <si>
    <t>OSK: SPEED  NR - 01002261 - JANUSZ OPIELA</t>
  </si>
  <si>
    <t>OSK: ELITE  NR - 01022261 -ARTUR OLSZEWSKI</t>
  </si>
  <si>
    <t>OSK:  ZNAK  NR - 01202261 - ZYGMUNT ADAMCZYK</t>
  </si>
  <si>
    <t>OSK: ALFA  NR -  01222261 - MICHAŁ MISZTAL</t>
  </si>
  <si>
    <t>OSK:  MINI  NR - 01252261 - MARIUSZ ŚWIGOŃ</t>
  </si>
  <si>
    <t>OSK:  AUTO - CAR NR - 01282261 - MIROSŁAW LENKIEWICZ</t>
  </si>
  <si>
    <t>OSK: OBELIX  NR - 01422261 - ROMAN JAZŁOWIŃSKI</t>
  </si>
  <si>
    <t>OSK:  MAX  NR - 01462261 - KAJETAN BANASZEWSKI</t>
  </si>
  <si>
    <t>OSK:  ZEBRA  NR - 01552261 - JOANNA ZAWIERZENIEC</t>
  </si>
  <si>
    <t>OSK:  PIĄTY BIEG  NR - 01562261 - MIKOŁAJ CIMASZKIEWICZ</t>
  </si>
  <si>
    <t>OSK:  DELTA  NR - 01572261 - TOMASZ DOBEK</t>
  </si>
  <si>
    <t>OSK:  ASTER  NR - 01602261 - EWA FILIKS</t>
  </si>
  <si>
    <t>OSK: AS  NR -01612261 - IZABELA DYMKOWSKA</t>
  </si>
  <si>
    <t>OSK: ZIELONY LISTEK NR - 01632261 - TERESA CHALIMONIUK</t>
  </si>
  <si>
    <t>OSK:  EFEKT  NR - 01642261 - ROMAN WOLECKI</t>
  </si>
  <si>
    <t>OSK:  GOAUTO  NR - 01652261 - WOJCIECH KIEŁBASA</t>
  </si>
  <si>
    <t>OSK:  LIMIT  NR - 01662261 - ŁUKASZ ŻABICKI</t>
  </si>
  <si>
    <t>OSK: GRAND PRIX  NR - 01672261 - WIOLETTA WOJCIECH</t>
  </si>
  <si>
    <t>OSK:  MORENA  NR - 01682261 - BARBARA LEWANDOWSKA</t>
  </si>
  <si>
    <t>OSK:  HERKULES  NR - 01722261 - TOMASZ SUCHTA</t>
  </si>
  <si>
    <t>OSK:  KROPKA NR - 01742261 - STANISŁAW WENCEL</t>
  </si>
  <si>
    <t xml:space="preserve">OSK:  SINEMARK SP. Z  O.O.  NR - 01752261 </t>
  </si>
  <si>
    <t>OSK:  AKADEMIA JAZDY KATE  NR - 01762261 - MONIKA GIERSZEWSKA</t>
  </si>
  <si>
    <t>KAT.A1</t>
  </si>
  <si>
    <t>OSK:  LIDER NR - 01732261 - MACIEJ BUKOWICKI</t>
  </si>
  <si>
    <t>KAT.B+E</t>
  </si>
  <si>
    <t>11. STATYSTYKA ZDAWALNOŚCI ZA   I PÓŁROCZE 2020</t>
  </si>
  <si>
    <t>10. STATYSTYKA ZDAWALNOŚCI  ZA  I PÓŁROCZE 2020</t>
  </si>
  <si>
    <t>9. STATYSTYKA ZDAWALNOŚCI   ZA I PÓŁROCZE 2020</t>
  </si>
  <si>
    <t>7. STATYSTYKA ZDAWALNOŚCI ZA   I PÓŁROCZE 2020</t>
  </si>
  <si>
    <t>6. STATYSTYKA ZDAWALNOŚCI ZA I PÓŁROCZE 2020</t>
  </si>
  <si>
    <t>5.  STATYSTYKA ZDAWALNOŚCI  ZA   I PÓŁROCZE 2020</t>
  </si>
  <si>
    <t>4. STATYSTYKA ZDAWALNOŚCI  ZA  I PÓŁROCZE 2020</t>
  </si>
  <si>
    <t>3. STATYSTYKA ZDAWALNOŚCI  ZA  I PÓŁOCZE 2020</t>
  </si>
  <si>
    <t>2.STATYSTYKA ZDAWALNOŚCI  ZA  I PÓŁROCZE 2020</t>
  </si>
  <si>
    <t>1. STATYSTYKA ZDAWALNOŚCI  ZA  I PÓŁROCZE 2020</t>
  </si>
  <si>
    <t>12. STATYSTYKA ZDAWALNOŚCI   ZA  I PÓŁROCZE 2020</t>
  </si>
  <si>
    <t>13.  STATYSTYKA ZDAWALNOŚCI  ZA  I PÓŁROCZE 2020</t>
  </si>
  <si>
    <t>14. STATYSTYKA ZDAWALNOŚCI ZA  I PÓŁROCZE 2020</t>
  </si>
  <si>
    <t>15. STATYSTYKA ZDAWALNOŚCI ZA I PÓŁROCZE 2020</t>
  </si>
  <si>
    <t>16. STATYSTYKA ZDAWALNOŚCI ZA  I PÓŁROCZE 2020</t>
  </si>
  <si>
    <t>17. STATYSTYKA ZDAWALNOŚCI  ZA I PÓŁROCZE 2020</t>
  </si>
  <si>
    <t>18. STATYSTYKA ZDAWALNOŚCI ZA  I PÓŁROCZE 2020</t>
  </si>
  <si>
    <t>19. STATYSTYKA ZDAWALNOŚCI  ZA  I PÓŁROCZE 2020</t>
  </si>
  <si>
    <t>20. STATYSTYKA ZDAWALNOŚCI ZA I PÓŁROCZE 2020</t>
  </si>
  <si>
    <t>21. STATYSTYKA ZDAWALNOŚCI ZA I PÓŁROCZE 2020</t>
  </si>
  <si>
    <t>22. STATYSTYKA ZDAWALNOŚCI ZA I PÓŁROCZE 2020</t>
  </si>
  <si>
    <t>23. STATYSTYKA ZDAWALNOŚCI ZA I PÓŁROCZE 2020</t>
  </si>
  <si>
    <t>24. STATYSTYKA ZDAWALNOŚCI ZA I PÓŁROCZE 2020</t>
  </si>
  <si>
    <t>25. STATYSTYKA ZDAWALNOŚCI ZA I PÓŁROCZE 2020</t>
  </si>
  <si>
    <t>26. STATYSTYKA ZDAWALNOŚCI  ZA   I PÓŁROCZE 2020</t>
  </si>
  <si>
    <t>27.  STATYSTYKA ZDAWALNOŚCI  ZA  I PÓŁROCZE 2020</t>
  </si>
  <si>
    <t>28. STATYSTYKA ZDAWALNOŚCI  ZA I  PÓŁROCZE 2020</t>
  </si>
  <si>
    <t>29. STATYSTYKA ZDAWALNOŚCI ZA  I PÓŁROCZE 2020</t>
  </si>
  <si>
    <t>30. STATYSTYKA ZDAWALNOŚCI  ZA I  PÓŁROCZE 2020</t>
  </si>
  <si>
    <t>31. STATYSTYKA ZDAWALNOŚCI  ZA I  PÓŁROCZE 2020</t>
  </si>
  <si>
    <t>32. STATYSTYKA ZDAWALNOŚCI  ZA I PÓŁROCZE 2020</t>
  </si>
  <si>
    <t>33. STATYSTYKA ZDAWALNOŚCI  ZA I  PÓŁROCZE 2020</t>
  </si>
  <si>
    <t>34. STATYSTYKA ZDAWALNOŚCI  ZA I  PÓŁROCZE 2020</t>
  </si>
  <si>
    <t>35. STATYSTYKA ZDAWALNOŚCI ZA I PÓŁROCZE 2020</t>
  </si>
  <si>
    <t>36. STATYSTYKA ZDAWALNOŚCI ZA I PÓŁROCZE 2020</t>
  </si>
  <si>
    <t>37. STATYSTYKA ZDAWALNOŚCI  ZA I  PÓŁROCZE 2020</t>
  </si>
  <si>
    <t>38. STATYSTYKA ZDAWALNOŚCI  ZA I  PÓŁROCZE 2020</t>
  </si>
  <si>
    <t>39. STATYSTYKA ZDAWALNOŚCI  ZA I  PÓŁROCZE 2020</t>
  </si>
  <si>
    <t>40. STATYSTYKA ZDAWALNOŚCI ZA I PÓŁROCZE 2020</t>
  </si>
  <si>
    <t>41. STATYSTYKA ZDAWALNOŚCI  ZA I  PÓŁROCZE 2020</t>
  </si>
  <si>
    <t>42. STATYSTYKA ZDAWALNOŚCI  ZA I  PÓŁROCZE 2020</t>
  </si>
  <si>
    <t>43. STATYSTYKA ZDAWALNOŚCI  ZA I  PÓŁROCZE 2020</t>
  </si>
  <si>
    <t>44. STATYSTYKA ZDAWALNOŚCI  ZA I  PÓŁROCZE 2020</t>
  </si>
  <si>
    <t>45. STATYSTYKA ZDAWALNOŚCI  ZA I  PÓŁROCZE 2020</t>
  </si>
  <si>
    <t>46. STATYSTYKA ZDAWALNOŚCI  ZA I  PÓŁROCZE 2020</t>
  </si>
  <si>
    <t xml:space="preserve">przez Dyrektora Pomorskiego Ośrodka Ruch Drogowego w Gdańsku za I półrocze 2020 r.;  </t>
  </si>
  <si>
    <t xml:space="preserve">próby zdania egzaminu teoretycznego i praktycznego w okresie I półrocza 2020 r. przez kandydatów na </t>
  </si>
  <si>
    <t>8. STATYSTYKA ZDAWALNOŚCI   ZA  I PÓŁROCZE 2020</t>
  </si>
  <si>
    <t>OSK: MOTOBIT  NR - 00532261 - JACEK ROMANOWICZ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</si>
</sst>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5" tint="0.79998168889431442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indexed="8"/>
      <name val="Czcionka tekstu podstawowego"/>
    </font>
    <font>
      <b/>
      <sz val="14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354">
    <xf numFmtId="0" fontId="0" fillId="0" borderId="0" xfId="0"/>
    <xf numFmtId="0" fontId="4" fillId="4" borderId="15" xfId="0" applyFont="1" applyFill="1" applyBorder="1" applyProtection="1">
      <protection locked="0"/>
    </xf>
    <xf numFmtId="0" fontId="1" fillId="0" borderId="35" xfId="0" applyFont="1" applyBorder="1" applyAlignment="1" applyProtection="1">
      <alignment horizontal="center"/>
      <protection locked="0"/>
    </xf>
    <xf numFmtId="1" fontId="1" fillId="0" borderId="35" xfId="0" applyNumberFormat="1" applyFont="1" applyBorder="1" applyAlignment="1" applyProtection="1">
      <alignment horizontal="center"/>
      <protection locked="0"/>
    </xf>
    <xf numFmtId="14" fontId="8" fillId="0" borderId="38" xfId="0" applyNumberFormat="1" applyFont="1" applyBorder="1" applyAlignment="1" applyProtection="1">
      <alignment horizontal="center"/>
      <protection locked="0"/>
    </xf>
    <xf numFmtId="14" fontId="4" fillId="0" borderId="8" xfId="0" applyNumberFormat="1" applyFont="1" applyBorder="1" applyAlignment="1" applyProtection="1">
      <alignment horizontal="center"/>
      <protection locked="0"/>
    </xf>
    <xf numFmtId="14" fontId="4" fillId="0" borderId="19" xfId="0" applyNumberFormat="1" applyFont="1" applyBorder="1" applyAlignment="1" applyProtection="1">
      <alignment horizontal="left"/>
      <protection locked="0"/>
    </xf>
    <xf numFmtId="1" fontId="4" fillId="3" borderId="39" xfId="0" applyNumberFormat="1" applyFont="1" applyFill="1" applyBorder="1" applyAlignment="1" applyProtection="1">
      <alignment horizontal="center"/>
      <protection locked="0"/>
    </xf>
    <xf numFmtId="1" fontId="4" fillId="0" borderId="40" xfId="0" applyNumberFormat="1" applyFont="1" applyBorder="1" applyAlignment="1" applyProtection="1">
      <alignment horizontal="center"/>
      <protection locked="0"/>
    </xf>
    <xf numFmtId="164" fontId="3" fillId="5" borderId="41" xfId="0" applyNumberFormat="1" applyFont="1" applyFill="1" applyBorder="1" applyAlignment="1" applyProtection="1">
      <alignment horizontal="center"/>
    </xf>
    <xf numFmtId="1" fontId="4" fillId="0" borderId="41" xfId="0" applyNumberFormat="1" applyFont="1" applyBorder="1" applyAlignment="1" applyProtection="1">
      <alignment horizontal="center"/>
      <protection locked="0"/>
    </xf>
    <xf numFmtId="164" fontId="3" fillId="6" borderId="41" xfId="0" applyNumberFormat="1" applyFont="1" applyFill="1" applyBorder="1" applyAlignment="1" applyProtection="1">
      <alignment horizontal="center"/>
    </xf>
    <xf numFmtId="1" fontId="9" fillId="0" borderId="41" xfId="0" applyNumberFormat="1" applyFont="1" applyBorder="1" applyAlignment="1" applyProtection="1">
      <alignment horizontal="center"/>
      <protection locked="0"/>
    </xf>
    <xf numFmtId="164" fontId="3" fillId="7" borderId="42" xfId="0" applyNumberFormat="1" applyFont="1" applyFill="1" applyBorder="1" applyAlignment="1" applyProtection="1">
      <alignment horizontal="center"/>
    </xf>
    <xf numFmtId="1" fontId="4" fillId="3" borderId="43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164" fontId="3" fillId="7" borderId="44" xfId="0" applyNumberFormat="1" applyFont="1" applyFill="1" applyBorder="1" applyAlignment="1" applyProtection="1">
      <alignment horizontal="center"/>
    </xf>
    <xf numFmtId="1" fontId="10" fillId="0" borderId="47" xfId="0" applyNumberFormat="1" applyFont="1" applyBorder="1" applyAlignment="1" applyProtection="1">
      <alignment horizontal="center"/>
    </xf>
    <xf numFmtId="1" fontId="10" fillId="0" borderId="9" xfId="0" applyNumberFormat="1" applyFont="1" applyBorder="1" applyAlignment="1" applyProtection="1">
      <alignment horizontal="center"/>
    </xf>
    <xf numFmtId="164" fontId="10" fillId="0" borderId="38" xfId="0" applyNumberFormat="1" applyFont="1" applyBorder="1" applyAlignment="1" applyProtection="1">
      <alignment horizontal="center"/>
    </xf>
    <xf numFmtId="1" fontId="10" fillId="0" borderId="38" xfId="0" applyNumberFormat="1" applyFont="1" applyBorder="1" applyAlignment="1" applyProtection="1">
      <alignment horizontal="center"/>
    </xf>
    <xf numFmtId="164" fontId="10" fillId="0" borderId="48" xfId="0" applyNumberFormat="1" applyFont="1" applyBorder="1" applyAlignment="1" applyProtection="1">
      <alignment horizontal="center"/>
    </xf>
    <xf numFmtId="1" fontId="10" fillId="0" borderId="49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</xf>
    <xf numFmtId="1" fontId="4" fillId="3" borderId="52" xfId="0" applyNumberFormat="1" applyFont="1" applyFill="1" applyBorder="1" applyAlignment="1" applyProtection="1">
      <alignment horizontal="center"/>
    </xf>
    <xf numFmtId="1" fontId="4" fillId="0" borderId="53" xfId="0" applyNumberFormat="1" applyFont="1" applyBorder="1" applyAlignment="1" applyProtection="1">
      <alignment horizontal="center"/>
    </xf>
    <xf numFmtId="164" fontId="3" fillId="5" borderId="16" xfId="0" applyNumberFormat="1" applyFont="1" applyFill="1" applyBorder="1" applyAlignment="1" applyProtection="1">
      <alignment horizontal="center"/>
    </xf>
    <xf numFmtId="1" fontId="4" fillId="0" borderId="16" xfId="0" applyNumberFormat="1" applyFont="1" applyBorder="1" applyAlignment="1" applyProtection="1">
      <alignment horizontal="center"/>
    </xf>
    <xf numFmtId="164" fontId="3" fillId="6" borderId="16" xfId="0" applyNumberFormat="1" applyFont="1" applyFill="1" applyBorder="1" applyAlignment="1" applyProtection="1">
      <alignment horizontal="center"/>
    </xf>
    <xf numFmtId="1" fontId="9" fillId="0" borderId="16" xfId="0" applyNumberFormat="1" applyFont="1" applyBorder="1" applyAlignment="1" applyProtection="1">
      <alignment horizontal="center"/>
    </xf>
    <xf numFmtId="164" fontId="3" fillId="7" borderId="26" xfId="0" applyNumberFormat="1" applyFont="1" applyFill="1" applyBorder="1" applyAlignment="1" applyProtection="1">
      <alignment horizontal="center"/>
    </xf>
    <xf numFmtId="1" fontId="4" fillId="3" borderId="21" xfId="0" applyNumberFormat="1" applyFont="1" applyFill="1" applyBorder="1" applyAlignment="1" applyProtection="1">
      <alignment horizontal="center"/>
    </xf>
    <xf numFmtId="164" fontId="3" fillId="7" borderId="10" xfId="0" applyNumberFormat="1" applyFont="1" applyFill="1" applyBorder="1" applyAlignment="1" applyProtection="1">
      <alignment horizontal="center"/>
    </xf>
    <xf numFmtId="0" fontId="6" fillId="9" borderId="4" xfId="0" applyFont="1" applyFill="1" applyBorder="1" applyProtection="1">
      <protection locked="0"/>
    </xf>
    <xf numFmtId="0" fontId="6" fillId="9" borderId="7" xfId="0" applyFont="1" applyFill="1" applyBorder="1" applyProtection="1"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4" fontId="4" fillId="0" borderId="47" xfId="0" applyNumberFormat="1" applyFont="1" applyBorder="1" applyAlignment="1" applyProtection="1">
      <alignment horizontal="left"/>
      <protection locked="0"/>
    </xf>
    <xf numFmtId="1" fontId="4" fillId="3" borderId="53" xfId="0" applyNumberFormat="1" applyFont="1" applyFill="1" applyBorder="1" applyAlignment="1" applyProtection="1">
      <alignment horizontal="center"/>
      <protection locked="0"/>
    </xf>
    <xf numFmtId="1" fontId="4" fillId="0" borderId="38" xfId="0" applyNumberFormat="1" applyFont="1" applyBorder="1" applyAlignment="1" applyProtection="1">
      <alignment horizontal="center"/>
      <protection locked="0"/>
    </xf>
    <xf numFmtId="164" fontId="3" fillId="5" borderId="38" xfId="0" applyNumberFormat="1" applyFont="1" applyFill="1" applyBorder="1" applyAlignment="1" applyProtection="1">
      <alignment horizontal="center"/>
      <protection locked="0"/>
    </xf>
    <xf numFmtId="164" fontId="3" fillId="6" borderId="38" xfId="0" applyNumberFormat="1" applyFont="1" applyFill="1" applyBorder="1" applyAlignment="1" applyProtection="1">
      <alignment horizontal="center"/>
      <protection locked="0"/>
    </xf>
    <xf numFmtId="1" fontId="9" fillId="4" borderId="38" xfId="0" applyNumberFormat="1" applyFont="1" applyFill="1" applyBorder="1" applyAlignment="1" applyProtection="1">
      <alignment horizontal="center"/>
      <protection locked="0"/>
    </xf>
    <xf numFmtId="164" fontId="3" fillId="7" borderId="48" xfId="0" applyNumberFormat="1" applyFont="1" applyFill="1" applyBorder="1" applyAlignment="1" applyProtection="1">
      <alignment horizontal="center"/>
      <protection locked="0"/>
    </xf>
    <xf numFmtId="1" fontId="4" fillId="3" borderId="49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64" fontId="3" fillId="7" borderId="8" xfId="0" applyNumberFormat="1" applyFont="1" applyFill="1" applyBorder="1" applyAlignment="1" applyProtection="1">
      <alignment horizontal="center"/>
      <protection locked="0"/>
    </xf>
    <xf numFmtId="0" fontId="1" fillId="10" borderId="47" xfId="0" applyFont="1" applyFill="1" applyBorder="1" applyProtection="1">
      <protection locked="0"/>
    </xf>
    <xf numFmtId="1" fontId="10" fillId="0" borderId="39" xfId="0" applyNumberFormat="1" applyFont="1" applyBorder="1" applyAlignment="1" applyProtection="1">
      <alignment horizontal="center"/>
      <protection locked="0"/>
    </xf>
    <xf numFmtId="1" fontId="10" fillId="0" borderId="9" xfId="0" applyNumberFormat="1" applyFont="1" applyBorder="1" applyAlignment="1" applyProtection="1">
      <alignment horizontal="center"/>
      <protection locked="0"/>
    </xf>
    <xf numFmtId="164" fontId="11" fillId="0" borderId="38" xfId="0" applyNumberFormat="1" applyFont="1" applyBorder="1" applyAlignment="1" applyProtection="1">
      <alignment horizontal="center"/>
      <protection locked="0"/>
    </xf>
    <xf numFmtId="1" fontId="10" fillId="0" borderId="38" xfId="0" applyNumberFormat="1" applyFont="1" applyBorder="1" applyAlignment="1" applyProtection="1">
      <alignment horizontal="center"/>
      <protection locked="0"/>
    </xf>
    <xf numFmtId="164" fontId="10" fillId="0" borderId="38" xfId="0" applyNumberFormat="1" applyFont="1" applyBorder="1" applyAlignment="1" applyProtection="1">
      <alignment horizontal="center"/>
      <protection locked="0"/>
    </xf>
    <xf numFmtId="1" fontId="12" fillId="4" borderId="38" xfId="0" applyNumberFormat="1" applyFont="1" applyFill="1" applyBorder="1" applyAlignment="1" applyProtection="1">
      <alignment horizontal="center"/>
      <protection locked="0"/>
    </xf>
    <xf numFmtId="164" fontId="10" fillId="0" borderId="48" xfId="0" applyNumberFormat="1" applyFont="1" applyBorder="1" applyAlignment="1" applyProtection="1">
      <alignment horizontal="center"/>
      <protection locked="0"/>
    </xf>
    <xf numFmtId="1" fontId="10" fillId="0" borderId="49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 applyProtection="1">
      <alignment horizontal="center"/>
      <protection locked="0"/>
    </xf>
    <xf numFmtId="1" fontId="4" fillId="3" borderId="52" xfId="0" applyNumberFormat="1" applyFont="1" applyFill="1" applyBorder="1" applyAlignment="1" applyProtection="1">
      <alignment horizontal="center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64" fontId="3" fillId="6" borderId="16" xfId="0" applyNumberFormat="1" applyFont="1" applyFill="1" applyBorder="1" applyAlignment="1" applyProtection="1">
      <alignment horizontal="center"/>
      <protection locked="0"/>
    </xf>
    <xf numFmtId="1" fontId="9" fillId="4" borderId="16" xfId="0" applyNumberFormat="1" applyFont="1" applyFill="1" applyBorder="1" applyAlignment="1" applyProtection="1">
      <alignment horizontal="center"/>
      <protection locked="0"/>
    </xf>
    <xf numFmtId="164" fontId="3" fillId="7" borderId="26" xfId="0" applyNumberFormat="1" applyFont="1" applyFill="1" applyBorder="1" applyAlignment="1" applyProtection="1">
      <alignment horizontal="center"/>
      <protection locked="0"/>
    </xf>
    <xf numFmtId="1" fontId="4" fillId="3" borderId="21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 locked="0"/>
    </xf>
    <xf numFmtId="164" fontId="3" fillId="7" borderId="10" xfId="0" applyNumberFormat="1" applyFont="1" applyFill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1" fontId="9" fillId="0" borderId="38" xfId="0" applyNumberFormat="1" applyFont="1" applyBorder="1" applyAlignment="1" applyProtection="1">
      <alignment horizontal="center"/>
      <protection locked="0"/>
    </xf>
    <xf numFmtId="14" fontId="1" fillId="0" borderId="38" xfId="0" applyNumberFormat="1" applyFont="1" applyBorder="1" applyAlignment="1" applyProtection="1">
      <alignment horizontal="center"/>
      <protection locked="0"/>
    </xf>
    <xf numFmtId="1" fontId="4" fillId="3" borderId="47" xfId="0" applyNumberFormat="1" applyFont="1" applyFill="1" applyBorder="1" applyAlignment="1" applyProtection="1">
      <alignment horizontal="center"/>
      <protection locked="0"/>
    </xf>
    <xf numFmtId="1" fontId="10" fillId="0" borderId="47" xfId="0" applyNumberFormat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" fontId="4" fillId="3" borderId="61" xfId="0" applyNumberFormat="1" applyFont="1" applyFill="1" applyBorder="1" applyAlignment="1" applyProtection="1">
      <alignment horizontal="center"/>
      <protection locked="0"/>
    </xf>
    <xf numFmtId="164" fontId="3" fillId="5" borderId="41" xfId="0" applyNumberFormat="1" applyFont="1" applyFill="1" applyBorder="1" applyAlignment="1" applyProtection="1">
      <alignment horizontal="center"/>
      <protection locked="0"/>
    </xf>
    <xf numFmtId="164" fontId="3" fillId="6" borderId="41" xfId="0" applyNumberFormat="1" applyFont="1" applyFill="1" applyBorder="1" applyAlignment="1" applyProtection="1">
      <alignment horizontal="center"/>
      <protection locked="0"/>
    </xf>
    <xf numFmtId="164" fontId="3" fillId="7" borderId="42" xfId="0" applyNumberFormat="1" applyFont="1" applyFill="1" applyBorder="1" applyAlignment="1" applyProtection="1">
      <alignment horizontal="center"/>
      <protection locked="0"/>
    </xf>
    <xf numFmtId="164" fontId="3" fillId="7" borderId="44" xfId="0" applyNumberFormat="1" applyFont="1" applyFill="1" applyBorder="1" applyAlignment="1" applyProtection="1">
      <alignment horizontal="center"/>
      <protection locked="0"/>
    </xf>
    <xf numFmtId="1" fontId="14" fillId="0" borderId="38" xfId="0" applyNumberFormat="1" applyFont="1" applyBorder="1" applyAlignment="1" applyProtection="1">
      <alignment horizontal="center"/>
      <protection locked="0"/>
    </xf>
    <xf numFmtId="1" fontId="4" fillId="3" borderId="50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4" fillId="0" borderId="38" xfId="0" applyNumberFormat="1" applyFont="1" applyBorder="1" applyAlignment="1" applyProtection="1">
      <alignment horizontal="left"/>
      <protection locked="0"/>
    </xf>
    <xf numFmtId="1" fontId="4" fillId="3" borderId="40" xfId="0" applyNumberFormat="1" applyFont="1" applyFill="1" applyBorder="1" applyAlignment="1" applyProtection="1">
      <alignment horizontal="center"/>
      <protection locked="0"/>
    </xf>
    <xf numFmtId="0" fontId="13" fillId="10" borderId="47" xfId="0" applyFont="1" applyFill="1" applyBorder="1" applyProtection="1">
      <protection locked="0"/>
    </xf>
    <xf numFmtId="0" fontId="5" fillId="10" borderId="47" xfId="0" applyFont="1" applyFill="1" applyBorder="1" applyProtection="1">
      <protection locked="0"/>
    </xf>
    <xf numFmtId="0" fontId="1" fillId="10" borderId="25" xfId="0" applyFont="1" applyFill="1" applyBorder="1" applyProtection="1">
      <protection locked="0"/>
    </xf>
    <xf numFmtId="164" fontId="3" fillId="5" borderId="38" xfId="0" applyNumberFormat="1" applyFont="1" applyFill="1" applyBorder="1" applyAlignment="1" applyProtection="1">
      <alignment horizontal="center"/>
    </xf>
    <xf numFmtId="164" fontId="3" fillId="6" borderId="38" xfId="0" applyNumberFormat="1" applyFont="1" applyFill="1" applyBorder="1" applyAlignment="1" applyProtection="1">
      <alignment horizontal="center"/>
    </xf>
    <xf numFmtId="164" fontId="3" fillId="7" borderId="48" xfId="0" applyNumberFormat="1" applyFont="1" applyFill="1" applyBorder="1" applyAlignment="1" applyProtection="1">
      <alignment horizontal="center"/>
    </xf>
    <xf numFmtId="164" fontId="3" fillId="7" borderId="8" xfId="0" applyNumberFormat="1" applyFont="1" applyFill="1" applyBorder="1" applyAlignment="1" applyProtection="1">
      <alignment horizontal="center"/>
    </xf>
    <xf numFmtId="1" fontId="4" fillId="3" borderId="53" xfId="0" applyNumberFormat="1" applyFont="1" applyFill="1" applyBorder="1" applyAlignment="1" applyProtection="1">
      <alignment horizontal="center"/>
    </xf>
    <xf numFmtId="0" fontId="1" fillId="0" borderId="23" xfId="0" applyFont="1" applyBorder="1" applyProtection="1">
      <protection locked="0"/>
    </xf>
    <xf numFmtId="0" fontId="4" fillId="10" borderId="45" xfId="0" applyFont="1" applyFill="1" applyBorder="1" applyAlignment="1" applyProtection="1">
      <alignment horizontal="center"/>
      <protection locked="0"/>
    </xf>
    <xf numFmtId="0" fontId="6" fillId="4" borderId="52" xfId="0" applyFont="1" applyFill="1" applyBorder="1" applyProtection="1">
      <protection locked="0"/>
    </xf>
    <xf numFmtId="0" fontId="4" fillId="10" borderId="15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Protection="1">
      <protection locked="0"/>
    </xf>
    <xf numFmtId="0" fontId="6" fillId="4" borderId="25" xfId="0" applyFont="1" applyFill="1" applyBorder="1" applyProtection="1">
      <protection locked="0"/>
    </xf>
    <xf numFmtId="0" fontId="1" fillId="0" borderId="25" xfId="0" applyFont="1" applyBorder="1" applyProtection="1"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4" borderId="23" xfId="0" applyFont="1" applyFill="1" applyBorder="1" applyProtection="1">
      <protection locked="0"/>
    </xf>
    <xf numFmtId="0" fontId="13" fillId="4" borderId="25" xfId="0" applyFont="1" applyFill="1" applyBorder="1" applyProtection="1">
      <protection locked="0"/>
    </xf>
    <xf numFmtId="14" fontId="4" fillId="0" borderId="47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3" fillId="4" borderId="25" xfId="0" applyFont="1" applyFill="1" applyBorder="1" applyAlignment="1" applyProtection="1">
      <alignment horizontal="center"/>
      <protection locked="0"/>
    </xf>
    <xf numFmtId="1" fontId="4" fillId="3" borderId="55" xfId="0" applyNumberFormat="1" applyFont="1" applyFill="1" applyBorder="1" applyAlignment="1" applyProtection="1">
      <alignment horizontal="center"/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164" fontId="3" fillId="5" borderId="35" xfId="0" applyNumberFormat="1" applyFont="1" applyFill="1" applyBorder="1" applyAlignment="1" applyProtection="1">
      <alignment horizontal="center"/>
      <protection locked="0"/>
    </xf>
    <xf numFmtId="164" fontId="3" fillId="6" borderId="35" xfId="0" applyNumberFormat="1" applyFont="1" applyFill="1" applyBorder="1" applyAlignment="1" applyProtection="1">
      <alignment horizontal="center"/>
      <protection locked="0"/>
    </xf>
    <xf numFmtId="1" fontId="9" fillId="0" borderId="35" xfId="0" applyNumberFormat="1" applyFont="1" applyBorder="1" applyAlignment="1" applyProtection="1">
      <alignment horizontal="center"/>
      <protection locked="0"/>
    </xf>
    <xf numFmtId="164" fontId="3" fillId="7" borderId="70" xfId="0" applyNumberFormat="1" applyFont="1" applyFill="1" applyBorder="1" applyAlignment="1" applyProtection="1">
      <alignment horizontal="center"/>
      <protection locked="0"/>
    </xf>
    <xf numFmtId="1" fontId="4" fillId="3" borderId="71" xfId="0" applyNumberFormat="1" applyFont="1" applyFill="1" applyBorder="1" applyAlignment="1" applyProtection="1">
      <alignment horizontal="center"/>
      <protection locked="0"/>
    </xf>
    <xf numFmtId="0" fontId="9" fillId="0" borderId="35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51" xfId="0" applyFont="1" applyBorder="1" applyProtection="1">
      <protection locked="0"/>
    </xf>
    <xf numFmtId="0" fontId="1" fillId="0" borderId="13" xfId="0" applyFont="1" applyBorder="1" applyProtection="1">
      <protection locked="0"/>
    </xf>
    <xf numFmtId="164" fontId="1" fillId="0" borderId="51" xfId="0" applyNumberFormat="1" applyFont="1" applyBorder="1" applyProtection="1">
      <protection locked="0"/>
    </xf>
    <xf numFmtId="1" fontId="1" fillId="0" borderId="51" xfId="0" applyNumberFormat="1" applyFont="1" applyBorder="1" applyProtection="1">
      <protection locked="0"/>
    </xf>
    <xf numFmtId="0" fontId="1" fillId="11" borderId="66" xfId="0" applyFont="1" applyFill="1" applyBorder="1" applyProtection="1">
      <protection locked="0"/>
    </xf>
    <xf numFmtId="0" fontId="1" fillId="11" borderId="0" xfId="0" applyFont="1" applyFill="1" applyBorder="1" applyProtection="1">
      <protection locked="0"/>
    </xf>
    <xf numFmtId="0" fontId="1" fillId="11" borderId="25" xfId="0" applyFont="1" applyFill="1" applyBorder="1" applyProtection="1">
      <protection locked="0"/>
    </xf>
    <xf numFmtId="164" fontId="1" fillId="11" borderId="0" xfId="0" applyNumberFormat="1" applyFont="1" applyFill="1" applyBorder="1" applyProtection="1">
      <protection locked="0"/>
    </xf>
    <xf numFmtId="1" fontId="1" fillId="11" borderId="0" xfId="0" applyNumberFormat="1" applyFont="1" applyFill="1" applyBorder="1" applyProtection="1"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14" fontId="17" fillId="0" borderId="72" xfId="0" applyNumberFormat="1" applyFont="1" applyBorder="1" applyAlignment="1">
      <alignment horizontal="center"/>
    </xf>
    <xf numFmtId="0" fontId="18" fillId="0" borderId="73" xfId="0" applyNumberFormat="1" applyFont="1" applyBorder="1" applyAlignment="1">
      <alignment horizontal="center" vertical="center"/>
    </xf>
    <xf numFmtId="14" fontId="17" fillId="0" borderId="74" xfId="0" applyNumberFormat="1" applyFont="1" applyBorder="1" applyAlignment="1">
      <alignment horizontal="center" vertical="center"/>
    </xf>
    <xf numFmtId="14" fontId="17" fillId="0" borderId="75" xfId="0" applyNumberFormat="1" applyFont="1" applyBorder="1" applyAlignment="1">
      <alignment horizontal="center" vertical="center"/>
    </xf>
    <xf numFmtId="1" fontId="19" fillId="3" borderId="76" xfId="1" applyNumberFormat="1" applyFont="1" applyFill="1" applyBorder="1" applyAlignment="1">
      <alignment horizontal="center" vertical="center"/>
    </xf>
    <xf numFmtId="1" fontId="17" fillId="0" borderId="73" xfId="0" applyNumberFormat="1" applyFont="1" applyBorder="1" applyAlignment="1">
      <alignment horizontal="center" vertical="center"/>
    </xf>
    <xf numFmtId="164" fontId="20" fillId="5" borderId="73" xfId="0" applyNumberFormat="1" applyFont="1" applyFill="1" applyBorder="1" applyAlignment="1">
      <alignment horizontal="center" vertical="center"/>
    </xf>
    <xf numFmtId="164" fontId="20" fillId="6" borderId="73" xfId="0" applyNumberFormat="1" applyFont="1" applyFill="1" applyBorder="1" applyAlignment="1">
      <alignment horizontal="center" vertical="center"/>
    </xf>
    <xf numFmtId="1" fontId="20" fillId="0" borderId="73" xfId="0" applyNumberFormat="1" applyFont="1" applyBorder="1" applyAlignment="1">
      <alignment horizontal="center" vertical="center"/>
    </xf>
    <xf numFmtId="164" fontId="20" fillId="12" borderId="73" xfId="0" applyNumberFormat="1" applyFont="1" applyFill="1" applyBorder="1" applyAlignment="1">
      <alignment horizontal="center" vertical="center"/>
    </xf>
    <xf numFmtId="1" fontId="17" fillId="3" borderId="73" xfId="0" applyNumberFormat="1" applyFont="1" applyFill="1" applyBorder="1" applyAlignment="1">
      <alignment horizontal="center" vertical="center"/>
    </xf>
    <xf numFmtId="164" fontId="20" fillId="12" borderId="7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1" fillId="13" borderId="2" xfId="0" applyFont="1" applyFill="1" applyBorder="1" applyAlignment="1" applyProtection="1">
      <protection locked="0"/>
    </xf>
    <xf numFmtId="0" fontId="1" fillId="13" borderId="3" xfId="0" applyFont="1" applyFill="1" applyBorder="1" applyAlignment="1" applyProtection="1">
      <protection locked="0"/>
    </xf>
    <xf numFmtId="0" fontId="1" fillId="13" borderId="4" xfId="0" applyFont="1" applyFill="1" applyBorder="1" applyAlignment="1" applyProtection="1">
      <protection locked="0"/>
    </xf>
    <xf numFmtId="0" fontId="1" fillId="14" borderId="3" xfId="0" applyFont="1" applyFill="1" applyBorder="1" applyProtection="1">
      <protection locked="0"/>
    </xf>
    <xf numFmtId="164" fontId="1" fillId="14" borderId="3" xfId="0" applyNumberFormat="1" applyFont="1" applyFill="1" applyBorder="1" applyProtection="1">
      <protection locked="0"/>
    </xf>
    <xf numFmtId="1" fontId="1" fillId="14" borderId="3" xfId="0" applyNumberFormat="1" applyFont="1" applyFill="1" applyBorder="1" applyProtection="1"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3" borderId="5" xfId="0" applyFont="1" applyFill="1" applyBorder="1" applyAlignment="1" applyProtection="1">
      <protection locked="0"/>
    </xf>
    <xf numFmtId="0" fontId="1" fillId="13" borderId="6" xfId="0" applyFont="1" applyFill="1" applyBorder="1" applyAlignment="1" applyProtection="1">
      <protection locked="0"/>
    </xf>
    <xf numFmtId="0" fontId="1" fillId="13" borderId="31" xfId="0" applyFont="1" applyFill="1" applyBorder="1" applyAlignment="1" applyProtection="1">
      <protection locked="0"/>
    </xf>
    <xf numFmtId="0" fontId="1" fillId="14" borderId="6" xfId="0" applyFont="1" applyFill="1" applyBorder="1" applyProtection="1">
      <protection locked="0"/>
    </xf>
    <xf numFmtId="164" fontId="1" fillId="14" borderId="6" xfId="0" applyNumberFormat="1" applyFont="1" applyFill="1" applyBorder="1" applyProtection="1">
      <protection locked="0"/>
    </xf>
    <xf numFmtId="1" fontId="1" fillId="14" borderId="6" xfId="0" applyNumberFormat="1" applyFont="1" applyFill="1" applyBorder="1" applyProtection="1">
      <protection locked="0"/>
    </xf>
    <xf numFmtId="0" fontId="1" fillId="14" borderId="7" xfId="0" applyFont="1" applyFill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0" fontId="1" fillId="0" borderId="29" xfId="0" applyFont="1" applyBorder="1" applyAlignment="1" applyProtection="1">
      <alignment horizontal="center"/>
      <protection locked="0"/>
    </xf>
    <xf numFmtId="14" fontId="9" fillId="0" borderId="47" xfId="0" applyNumberFormat="1" applyFont="1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left"/>
      <protection locked="0"/>
    </xf>
    <xf numFmtId="1" fontId="4" fillId="3" borderId="60" xfId="0" applyNumberFormat="1" applyFont="1" applyFill="1" applyBorder="1" applyAlignment="1" applyProtection="1">
      <alignment horizontal="center"/>
      <protection locked="0"/>
    </xf>
    <xf numFmtId="164" fontId="3" fillId="5" borderId="28" xfId="0" applyNumberFormat="1" applyFont="1" applyFill="1" applyBorder="1" applyAlignment="1" applyProtection="1">
      <alignment horizontal="center"/>
      <protection locked="0"/>
    </xf>
    <xf numFmtId="164" fontId="3" fillId="6" borderId="28" xfId="0" applyNumberFormat="1" applyFont="1" applyFill="1" applyBorder="1" applyAlignment="1" applyProtection="1">
      <alignment horizontal="center"/>
      <protection locked="0"/>
    </xf>
    <xf numFmtId="164" fontId="3" fillId="7" borderId="78" xfId="0" applyNumberFormat="1" applyFont="1" applyFill="1" applyBorder="1" applyAlignment="1" applyProtection="1">
      <alignment horizontal="center"/>
      <protection locked="0"/>
    </xf>
    <xf numFmtId="1" fontId="4" fillId="3" borderId="67" xfId="0" applyNumberFormat="1" applyFont="1" applyFill="1" applyBorder="1" applyAlignment="1" applyProtection="1">
      <alignment horizontal="center"/>
      <protection locked="0"/>
    </xf>
    <xf numFmtId="164" fontId="3" fillId="7" borderId="29" xfId="0" applyNumberFormat="1" applyFont="1" applyFill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1" fontId="4" fillId="3" borderId="77" xfId="0" applyNumberFormat="1" applyFont="1" applyFill="1" applyBorder="1" applyAlignment="1" applyProtection="1">
      <alignment horizontal="center"/>
      <protection locked="0"/>
    </xf>
    <xf numFmtId="164" fontId="3" fillId="5" borderId="77" xfId="0" applyNumberFormat="1" applyFont="1" applyFill="1" applyBorder="1" applyAlignment="1" applyProtection="1">
      <alignment horizontal="center"/>
      <protection locked="0"/>
    </xf>
    <xf numFmtId="164" fontId="3" fillId="6" borderId="77" xfId="0" applyNumberFormat="1" applyFont="1" applyFill="1" applyBorder="1" applyAlignment="1" applyProtection="1">
      <alignment horizontal="center"/>
      <protection locked="0"/>
    </xf>
    <xf numFmtId="164" fontId="3" fillId="7" borderId="77" xfId="0" applyNumberFormat="1" applyFont="1" applyFill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left"/>
      <protection locked="0"/>
    </xf>
    <xf numFmtId="0" fontId="0" fillId="15" borderId="0" xfId="0" applyFill="1"/>
    <xf numFmtId="14" fontId="4" fillId="0" borderId="79" xfId="0" applyNumberFormat="1" applyFont="1" applyBorder="1" applyAlignment="1" applyProtection="1">
      <alignment horizontal="left"/>
      <protection locked="0"/>
    </xf>
    <xf numFmtId="1" fontId="4" fillId="0" borderId="77" xfId="0" applyNumberFormat="1" applyFont="1" applyBorder="1" applyAlignment="1" applyProtection="1">
      <alignment horizontal="center"/>
      <protection locked="0"/>
    </xf>
    <xf numFmtId="1" fontId="9" fillId="0" borderId="77" xfId="0" applyNumberFormat="1" applyFont="1" applyBorder="1" applyAlignment="1" applyProtection="1">
      <alignment horizontal="center"/>
      <protection locked="0"/>
    </xf>
    <xf numFmtId="14" fontId="4" fillId="0" borderId="46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164" fontId="3" fillId="7" borderId="80" xfId="0" applyNumberFormat="1" applyFont="1" applyFill="1" applyBorder="1" applyAlignment="1" applyProtection="1">
      <alignment horizontal="center"/>
      <protection locked="0"/>
    </xf>
    <xf numFmtId="1" fontId="10" fillId="0" borderId="8" xfId="0" applyNumberFormat="1" applyFont="1" applyBorder="1" applyAlignment="1" applyProtection="1">
      <alignment horizontal="center"/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</xf>
    <xf numFmtId="0" fontId="9" fillId="4" borderId="3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Protection="1"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0" fontId="4" fillId="4" borderId="25" xfId="0" applyFont="1" applyFill="1" applyBorder="1" applyProtection="1">
      <protection locked="0"/>
    </xf>
    <xf numFmtId="0" fontId="5" fillId="4" borderId="25" xfId="0" applyFont="1" applyFill="1" applyBorder="1" applyProtection="1">
      <protection locked="0"/>
    </xf>
    <xf numFmtId="0" fontId="15" fillId="4" borderId="31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4" borderId="24" xfId="0" applyFont="1" applyFill="1" applyBorder="1" applyProtection="1"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13" fillId="4" borderId="24" xfId="0" applyFont="1" applyFill="1" applyBorder="1" applyProtection="1"/>
    <xf numFmtId="0" fontId="9" fillId="4" borderId="28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3" fillId="4" borderId="25" xfId="0" applyFont="1" applyFill="1" applyBorder="1" applyProtection="1"/>
    <xf numFmtId="1" fontId="10" fillId="0" borderId="22" xfId="0" applyNumberFormat="1" applyFont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 vertical="top"/>
      <protection locked="0"/>
    </xf>
    <xf numFmtId="0" fontId="16" fillId="4" borderId="25" xfId="0" applyFont="1" applyFill="1" applyBorder="1" applyProtection="1">
      <protection locked="0"/>
    </xf>
    <xf numFmtId="0" fontId="13" fillId="4" borderId="25" xfId="0" applyNumberFormat="1" applyFont="1" applyFill="1" applyBorder="1" applyAlignment="1" applyProtection="1">
      <alignment horizontal="center"/>
      <protection locked="0"/>
    </xf>
    <xf numFmtId="0" fontId="9" fillId="4" borderId="31" xfId="0" applyNumberFormat="1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6" fillId="16" borderId="4" xfId="0" applyFont="1" applyFill="1" applyBorder="1" applyProtection="1">
      <protection locked="0"/>
    </xf>
    <xf numFmtId="0" fontId="6" fillId="16" borderId="7" xfId="0" applyFont="1" applyFill="1" applyBorder="1" applyProtection="1">
      <protection locked="0"/>
    </xf>
    <xf numFmtId="0" fontId="6" fillId="16" borderId="2" xfId="0" applyFont="1" applyFill="1" applyBorder="1" applyAlignment="1" applyProtection="1">
      <alignment horizontal="center"/>
      <protection locked="0"/>
    </xf>
    <xf numFmtId="0" fontId="6" fillId="16" borderId="3" xfId="0" applyFont="1" applyFill="1" applyBorder="1" applyAlignment="1" applyProtection="1">
      <alignment horizontal="center"/>
      <protection locked="0"/>
    </xf>
    <xf numFmtId="0" fontId="6" fillId="16" borderId="4" xfId="0" applyFont="1" applyFill="1" applyBorder="1" applyAlignment="1" applyProtection="1">
      <alignment horizontal="center"/>
      <protection locked="0"/>
    </xf>
    <xf numFmtId="0" fontId="6" fillId="16" borderId="5" xfId="0" applyFont="1" applyFill="1" applyBorder="1" applyAlignment="1" applyProtection="1">
      <alignment horizontal="center"/>
      <protection locked="0"/>
    </xf>
    <xf numFmtId="0" fontId="6" fillId="16" borderId="6" xfId="0" applyFont="1" applyFill="1" applyBorder="1" applyAlignment="1" applyProtection="1">
      <alignment horizontal="center"/>
      <protection locked="0"/>
    </xf>
    <xf numFmtId="0" fontId="6" fillId="16" borderId="7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8" borderId="62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10" fillId="0" borderId="46" xfId="0" applyNumberFormat="1" applyFont="1" applyBorder="1" applyAlignment="1" applyProtection="1">
      <alignment horizontal="right"/>
    </xf>
    <xf numFmtId="14" fontId="10" fillId="0" borderId="11" xfId="0" applyNumberFormat="1" applyFont="1" applyBorder="1" applyAlignment="1" applyProtection="1">
      <alignment horizontal="right"/>
    </xf>
    <xf numFmtId="1" fontId="9" fillId="0" borderId="51" xfId="0" applyNumberFormat="1" applyFont="1" applyFill="1" applyBorder="1" applyAlignment="1" applyProtection="1">
      <alignment horizontal="right"/>
    </xf>
    <xf numFmtId="1" fontId="9" fillId="0" borderId="30" xfId="0" applyNumberFormat="1" applyFont="1" applyFill="1" applyBorder="1" applyAlignment="1" applyProtection="1">
      <alignment horizontal="right"/>
    </xf>
    <xf numFmtId="14" fontId="4" fillId="0" borderId="54" xfId="0" applyNumberFormat="1" applyFont="1" applyBorder="1" applyAlignment="1" applyProtection="1">
      <alignment horizontal="center"/>
    </xf>
    <xf numFmtId="14" fontId="4" fillId="0" borderId="63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5" fillId="7" borderId="34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7" borderId="20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5" fillId="8" borderId="2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14" fontId="10" fillId="0" borderId="46" xfId="0" applyNumberFormat="1" applyFont="1" applyBorder="1" applyAlignment="1" applyProtection="1">
      <alignment horizontal="right"/>
      <protection locked="0"/>
    </xf>
    <xf numFmtId="14" fontId="10" fillId="0" borderId="11" xfId="0" applyNumberFormat="1" applyFont="1" applyBorder="1" applyAlignment="1" applyProtection="1">
      <alignment horizontal="right"/>
      <protection locked="0"/>
    </xf>
    <xf numFmtId="1" fontId="9" fillId="0" borderId="51" xfId="0" applyNumberFormat="1" applyFont="1" applyFill="1" applyBorder="1" applyAlignment="1" applyProtection="1">
      <alignment horizontal="right"/>
      <protection locked="0"/>
    </xf>
    <xf numFmtId="1" fontId="9" fillId="0" borderId="30" xfId="0" applyNumberFormat="1" applyFont="1" applyFill="1" applyBorder="1" applyAlignment="1" applyProtection="1">
      <alignment horizontal="right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3" borderId="58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" fontId="9" fillId="0" borderId="18" xfId="0" applyNumberFormat="1" applyFont="1" applyFill="1" applyBorder="1" applyAlignment="1" applyProtection="1">
      <alignment horizontal="right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right"/>
      <protection locked="0"/>
    </xf>
    <xf numFmtId="14" fontId="1" fillId="0" borderId="56" xfId="0" applyNumberFormat="1" applyFont="1" applyBorder="1" applyAlignment="1" applyProtection="1">
      <alignment horizontal="center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63" xfId="0" applyNumberFormat="1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1" fontId="9" fillId="0" borderId="6" xfId="0" applyNumberFormat="1" applyFont="1" applyFill="1" applyBorder="1" applyAlignment="1" applyProtection="1">
      <alignment horizontal="right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6" fillId="9" borderId="2" xfId="0" applyFont="1" applyFill="1" applyBorder="1" applyAlignment="1" applyProtection="1">
      <alignment horizontal="center"/>
      <protection locked="0"/>
    </xf>
    <xf numFmtId="0" fontId="6" fillId="9" borderId="3" xfId="0" applyFont="1" applyFill="1" applyBorder="1" applyAlignment="1" applyProtection="1">
      <alignment horizontal="center"/>
      <protection locked="0"/>
    </xf>
    <xf numFmtId="0" fontId="6" fillId="9" borderId="5" xfId="0" applyFont="1" applyFill="1" applyBorder="1" applyAlignment="1" applyProtection="1">
      <alignment horizontal="center"/>
      <protection locked="0"/>
    </xf>
    <xf numFmtId="0" fontId="6" fillId="9" borderId="6" xfId="0" applyFont="1" applyFill="1" applyBorder="1" applyAlignment="1" applyProtection="1">
      <alignment horizontal="center"/>
      <protection locked="0"/>
    </xf>
    <xf numFmtId="1" fontId="9" fillId="0" borderId="6" xfId="0" applyNumberFormat="1" applyFont="1" applyFill="1" applyBorder="1" applyAlignment="1" applyProtection="1">
      <alignment horizontal="right"/>
    </xf>
    <xf numFmtId="0" fontId="5" fillId="8" borderId="26" xfId="0" applyFont="1" applyFill="1" applyBorder="1" applyAlignment="1" applyProtection="1">
      <alignment horizontal="center" vertical="center"/>
      <protection locked="0"/>
    </xf>
    <xf numFmtId="0" fontId="5" fillId="8" borderId="34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5" fillId="8" borderId="20" xfId="0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/>
      <protection locked="0"/>
    </xf>
    <xf numFmtId="14" fontId="10" fillId="0" borderId="69" xfId="0" applyNumberFormat="1" applyFont="1" applyBorder="1" applyAlignment="1" applyProtection="1">
      <alignment horizontal="right"/>
      <protection locked="0"/>
    </xf>
    <xf numFmtId="1" fontId="9" fillId="0" borderId="5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4" fillId="0" borderId="64" xfId="0" applyNumberFormat="1" applyFont="1" applyBorder="1" applyAlignment="1" applyProtection="1">
      <alignment horizontal="center"/>
    </xf>
    <xf numFmtId="14" fontId="4" fillId="0" borderId="65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21" fillId="0" borderId="29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2" fillId="0" borderId="8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0" fontId="22" fillId="0" borderId="9" xfId="0" applyNumberFormat="1" applyFont="1" applyBorder="1" applyAlignment="1">
      <alignment horizontal="center" vertical="top"/>
    </xf>
    <xf numFmtId="0" fontId="22" fillId="0" borderId="8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6" fillId="16" borderId="18" xfId="0" applyFont="1" applyFill="1" applyBorder="1" applyProtection="1">
      <protection locked="0"/>
    </xf>
    <xf numFmtId="0" fontId="6" fillId="16" borderId="66" xfId="0" applyFont="1" applyFill="1" applyBorder="1" applyAlignment="1" applyProtection="1">
      <alignment horizontal="center"/>
      <protection locked="0"/>
    </xf>
    <xf numFmtId="0" fontId="6" fillId="16" borderId="0" xfId="0" applyFont="1" applyFill="1" applyBorder="1" applyAlignment="1" applyProtection="1">
      <alignment horizontal="center"/>
      <protection locked="0"/>
    </xf>
    <xf numFmtId="0" fontId="6" fillId="16" borderId="18" xfId="0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61"/>
  <sheetViews>
    <sheetView tabSelected="1" topLeftCell="A400" workbookViewId="0">
      <selection activeCell="A417" sqref="A417:T417"/>
    </sheetView>
  </sheetViews>
  <sheetFormatPr defaultColWidth="0" defaultRowHeight="15" zeroHeight="1"/>
  <cols>
    <col min="1" max="1" width="9.28515625" style="120" customWidth="1"/>
    <col min="2" max="2" width="8.5703125" style="120" customWidth="1"/>
    <col min="3" max="3" width="0.28515625" style="120" customWidth="1"/>
    <col min="4" max="4" width="9.28515625" style="99" customWidth="1"/>
    <col min="5" max="5" width="9" style="120" customWidth="1"/>
    <col min="6" max="6" width="7.28515625" style="120" customWidth="1"/>
    <col min="7" max="7" width="10.140625" style="122" customWidth="1"/>
    <col min="8" max="8" width="7.5703125" style="120" customWidth="1"/>
    <col min="9" max="9" width="7.28515625" style="122" customWidth="1"/>
    <col min="10" max="10" width="7.85546875" style="120" customWidth="1"/>
    <col min="11" max="11" width="6.85546875" style="122" customWidth="1"/>
    <col min="12" max="12" width="8.42578125" style="123" customWidth="1"/>
    <col min="13" max="13" width="7.5703125" style="120" customWidth="1"/>
    <col min="14" max="14" width="9.42578125" style="122" customWidth="1"/>
    <col min="15" max="15" width="8.28515625" style="120" customWidth="1"/>
    <col min="16" max="16" width="7.85546875" style="123" customWidth="1"/>
    <col min="17" max="17" width="7.5703125" style="123" customWidth="1"/>
    <col min="18" max="18" width="7.5703125" style="122" customWidth="1"/>
    <col min="19" max="19" width="7.28515625" style="120" customWidth="1"/>
    <col min="20" max="20" width="7.28515625" style="122" customWidth="1"/>
    <col min="21" max="21" width="8.85546875" style="120" customWidth="1"/>
    <col min="22" max="16383" width="9.140625" hidden="1"/>
    <col min="16384" max="16384" width="1" customWidth="1"/>
  </cols>
  <sheetData>
    <row r="1" spans="1:21" ht="18.75">
      <c r="A1" s="215" t="s">
        <v>97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1" ht="19.5" thickBot="1">
      <c r="A2" s="218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0"/>
    </row>
    <row r="3" spans="1:21" ht="15.7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5.75" thickBot="1">
      <c r="A4" s="221" t="s">
        <v>1</v>
      </c>
      <c r="B4" s="222"/>
      <c r="C4" s="223" t="s">
        <v>2</v>
      </c>
      <c r="D4" s="224"/>
      <c r="E4" s="229" t="s">
        <v>3</v>
      </c>
      <c r="F4" s="230"/>
      <c r="G4" s="230"/>
      <c r="H4" s="230"/>
      <c r="I4" s="230"/>
      <c r="J4" s="230"/>
      <c r="K4" s="231"/>
      <c r="L4" s="232" t="s">
        <v>4</v>
      </c>
      <c r="M4" s="233"/>
      <c r="N4" s="233"/>
      <c r="O4" s="233"/>
      <c r="P4" s="233"/>
      <c r="Q4" s="233"/>
      <c r="R4" s="233"/>
      <c r="S4" s="233"/>
      <c r="T4" s="234"/>
      <c r="U4" s="1" t="s">
        <v>5</v>
      </c>
    </row>
    <row r="5" spans="1:21">
      <c r="A5" s="235" t="s">
        <v>6</v>
      </c>
      <c r="B5" s="235" t="s">
        <v>7</v>
      </c>
      <c r="C5" s="225"/>
      <c r="D5" s="226"/>
      <c r="E5" s="238" t="s">
        <v>8</v>
      </c>
      <c r="F5" s="241" t="s">
        <v>9</v>
      </c>
      <c r="G5" s="242"/>
      <c r="H5" s="265" t="s">
        <v>10</v>
      </c>
      <c r="I5" s="266"/>
      <c r="J5" s="267" t="s">
        <v>11</v>
      </c>
      <c r="K5" s="268"/>
      <c r="L5" s="269" t="s">
        <v>8</v>
      </c>
      <c r="M5" s="272" t="s">
        <v>9</v>
      </c>
      <c r="N5" s="242"/>
      <c r="O5" s="265" t="s">
        <v>10</v>
      </c>
      <c r="P5" s="273"/>
      <c r="Q5" s="273"/>
      <c r="R5" s="266"/>
      <c r="S5" s="274" t="s">
        <v>11</v>
      </c>
      <c r="T5" s="275"/>
      <c r="U5" s="192"/>
    </row>
    <row r="6" spans="1:21">
      <c r="A6" s="236"/>
      <c r="B6" s="236"/>
      <c r="C6" s="225"/>
      <c r="D6" s="226"/>
      <c r="E6" s="239"/>
      <c r="F6" s="255" t="s">
        <v>12</v>
      </c>
      <c r="G6" s="257" t="s">
        <v>13</v>
      </c>
      <c r="H6" s="259" t="s">
        <v>12</v>
      </c>
      <c r="I6" s="261" t="s">
        <v>13</v>
      </c>
      <c r="J6" s="243" t="s">
        <v>8</v>
      </c>
      <c r="K6" s="263" t="s">
        <v>13</v>
      </c>
      <c r="L6" s="270"/>
      <c r="M6" s="259" t="s">
        <v>12</v>
      </c>
      <c r="N6" s="257" t="s">
        <v>13</v>
      </c>
      <c r="O6" s="221" t="s">
        <v>12</v>
      </c>
      <c r="P6" s="276"/>
      <c r="Q6" s="222"/>
      <c r="R6" s="261" t="s">
        <v>13</v>
      </c>
      <c r="S6" s="243" t="s">
        <v>8</v>
      </c>
      <c r="T6" s="245" t="s">
        <v>13</v>
      </c>
      <c r="U6" s="189"/>
    </row>
    <row r="7" spans="1:21" ht="15.75" thickBot="1">
      <c r="A7" s="237"/>
      <c r="B7" s="237"/>
      <c r="C7" s="227"/>
      <c r="D7" s="228"/>
      <c r="E7" s="240"/>
      <c r="F7" s="256"/>
      <c r="G7" s="258"/>
      <c r="H7" s="260"/>
      <c r="I7" s="262"/>
      <c r="J7" s="244"/>
      <c r="K7" s="264"/>
      <c r="L7" s="271"/>
      <c r="M7" s="260"/>
      <c r="N7" s="258"/>
      <c r="O7" s="2" t="s">
        <v>14</v>
      </c>
      <c r="P7" s="3" t="s">
        <v>15</v>
      </c>
      <c r="Q7" s="3" t="s">
        <v>16</v>
      </c>
      <c r="R7" s="262"/>
      <c r="S7" s="244"/>
      <c r="T7" s="246"/>
      <c r="U7" s="97"/>
    </row>
    <row r="8" spans="1:21" ht="15.75" thickBot="1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97"/>
    </row>
    <row r="9" spans="1:21">
      <c r="A9" s="4">
        <v>43831</v>
      </c>
      <c r="B9" s="4">
        <v>44012</v>
      </c>
      <c r="C9" s="5"/>
      <c r="D9" s="6" t="s">
        <v>17</v>
      </c>
      <c r="E9" s="7">
        <f>F9+H9+J9</f>
        <v>35</v>
      </c>
      <c r="F9" s="8">
        <v>20</v>
      </c>
      <c r="G9" s="9">
        <f>IF(F9&gt;0,(F9*100/(E9-J9)),0)</f>
        <v>58.823529411764703</v>
      </c>
      <c r="H9" s="10">
        <v>14</v>
      </c>
      <c r="I9" s="11">
        <f>IF(H9&gt;0,(H9*100/(E9-J9)),0)</f>
        <v>41.176470588235297</v>
      </c>
      <c r="J9" s="12">
        <v>1</v>
      </c>
      <c r="K9" s="13">
        <f>IF(J9&gt;0,(J9*100/(E9)),0)</f>
        <v>2.8571428571428572</v>
      </c>
      <c r="L9" s="14">
        <f>M9+Q9+S9</f>
        <v>57</v>
      </c>
      <c r="M9" s="10">
        <v>16</v>
      </c>
      <c r="N9" s="9">
        <f>IF(M9&gt;0,(M9*100/(L9-S9)),0)</f>
        <v>32</v>
      </c>
      <c r="O9" s="10">
        <v>12</v>
      </c>
      <c r="P9" s="10">
        <v>22</v>
      </c>
      <c r="Q9" s="10">
        <v>34</v>
      </c>
      <c r="R9" s="11">
        <f>IF(Q9&gt;0,(Q9*100/(L9-S9)),0)</f>
        <v>68</v>
      </c>
      <c r="S9" s="15">
        <v>7</v>
      </c>
      <c r="T9" s="16">
        <f>IF(S9&gt;0,(S9*100/(L9)),0)</f>
        <v>12.280701754385966</v>
      </c>
      <c r="U9" s="189"/>
    </row>
    <row r="10" spans="1:21">
      <c r="A10" s="249" t="s">
        <v>16</v>
      </c>
      <c r="B10" s="249"/>
      <c r="C10" s="249"/>
      <c r="D10" s="250"/>
      <c r="E10" s="17">
        <f t="shared" ref="E10:T10" si="0">SUM(E9:E9)</f>
        <v>35</v>
      </c>
      <c r="F10" s="18">
        <f t="shared" si="0"/>
        <v>20</v>
      </c>
      <c r="G10" s="19">
        <f t="shared" si="0"/>
        <v>58.823529411764703</v>
      </c>
      <c r="H10" s="20">
        <f t="shared" si="0"/>
        <v>14</v>
      </c>
      <c r="I10" s="19">
        <f t="shared" si="0"/>
        <v>41.176470588235297</v>
      </c>
      <c r="J10" s="20">
        <f t="shared" si="0"/>
        <v>1</v>
      </c>
      <c r="K10" s="21">
        <f t="shared" si="0"/>
        <v>2.8571428571428572</v>
      </c>
      <c r="L10" s="22">
        <f t="shared" si="0"/>
        <v>57</v>
      </c>
      <c r="M10" s="20">
        <f t="shared" si="0"/>
        <v>16</v>
      </c>
      <c r="N10" s="19">
        <f t="shared" si="0"/>
        <v>32</v>
      </c>
      <c r="O10" s="20">
        <f t="shared" si="0"/>
        <v>12</v>
      </c>
      <c r="P10" s="20">
        <f t="shared" si="0"/>
        <v>22</v>
      </c>
      <c r="Q10" s="20">
        <f t="shared" si="0"/>
        <v>34</v>
      </c>
      <c r="R10" s="19">
        <f t="shared" si="0"/>
        <v>68</v>
      </c>
      <c r="S10" s="20">
        <f t="shared" si="0"/>
        <v>7</v>
      </c>
      <c r="T10" s="23">
        <f t="shared" si="0"/>
        <v>12.280701754385966</v>
      </c>
      <c r="U10" s="190"/>
    </row>
    <row r="11" spans="1:21" ht="15.75" thickBot="1">
      <c r="A11" s="251" t="s">
        <v>18</v>
      </c>
      <c r="B11" s="251"/>
      <c r="C11" s="251"/>
      <c r="D11" s="252"/>
      <c r="E11" s="24">
        <f>SUM(E10)</f>
        <v>35</v>
      </c>
      <c r="F11" s="25">
        <f>F10</f>
        <v>20</v>
      </c>
      <c r="G11" s="26">
        <f>IF(F11&gt;0,(F11*100/(E11-J11)),0)</f>
        <v>58.823529411764703</v>
      </c>
      <c r="H11" s="27">
        <f>H10</f>
        <v>14</v>
      </c>
      <c r="I11" s="28">
        <f>IF(H11&gt;0,(H11*100/(E11-J11)),0)</f>
        <v>41.176470588235297</v>
      </c>
      <c r="J11" s="29">
        <f>J10</f>
        <v>1</v>
      </c>
      <c r="K11" s="30">
        <f>IF(J11&gt;0,(J11*100/E11),0)</f>
        <v>2.8571428571428572</v>
      </c>
      <c r="L11" s="31">
        <f>L10</f>
        <v>57</v>
      </c>
      <c r="M11" s="27">
        <f>M10</f>
        <v>16</v>
      </c>
      <c r="N11" s="26">
        <f>IF(M11&gt;0,(M11*100/(L11-S11)),0)</f>
        <v>32</v>
      </c>
      <c r="O11" s="27">
        <f>O10</f>
        <v>12</v>
      </c>
      <c r="P11" s="27">
        <f>P10</f>
        <v>22</v>
      </c>
      <c r="Q11" s="27">
        <f>Q10</f>
        <v>34</v>
      </c>
      <c r="R11" s="28">
        <f>IF(Q11&gt;0,(Q11*100/(L11-S11)),0)</f>
        <v>68</v>
      </c>
      <c r="S11" s="29">
        <f>S10</f>
        <v>7</v>
      </c>
      <c r="T11" s="32">
        <f>IF(S11&gt;0,(S11*100/L11),0)</f>
        <v>12.280701754385966</v>
      </c>
      <c r="U11" s="191" t="s">
        <v>19</v>
      </c>
    </row>
    <row r="12" spans="1:21" ht="15.75" thickBo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4"/>
    </row>
    <row r="13" spans="1:21" ht="18.75">
      <c r="A13" s="215" t="s">
        <v>96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3"/>
    </row>
    <row r="14" spans="1:21" ht="19.5" thickBot="1">
      <c r="A14" s="218" t="s">
        <v>43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4"/>
    </row>
    <row r="15" spans="1:21" ht="15.75" thickBo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.75" thickBot="1">
      <c r="A16" s="221" t="s">
        <v>1</v>
      </c>
      <c r="B16" s="222"/>
      <c r="C16" s="223" t="s">
        <v>2</v>
      </c>
      <c r="D16" s="224"/>
      <c r="E16" s="229" t="s">
        <v>3</v>
      </c>
      <c r="F16" s="230"/>
      <c r="G16" s="230"/>
      <c r="H16" s="230"/>
      <c r="I16" s="230"/>
      <c r="J16" s="230"/>
      <c r="K16" s="231"/>
      <c r="L16" s="232" t="s">
        <v>4</v>
      </c>
      <c r="M16" s="233"/>
      <c r="N16" s="233"/>
      <c r="O16" s="233"/>
      <c r="P16" s="233"/>
      <c r="Q16" s="233"/>
      <c r="R16" s="233"/>
      <c r="S16" s="233"/>
      <c r="T16" s="234"/>
      <c r="U16" s="35" t="s">
        <v>5</v>
      </c>
    </row>
    <row r="17" spans="1:21">
      <c r="A17" s="235" t="s">
        <v>6</v>
      </c>
      <c r="B17" s="235" t="s">
        <v>7</v>
      </c>
      <c r="C17" s="225"/>
      <c r="D17" s="226"/>
      <c r="E17" s="238" t="s">
        <v>8</v>
      </c>
      <c r="F17" s="241" t="s">
        <v>9</v>
      </c>
      <c r="G17" s="242"/>
      <c r="H17" s="265" t="s">
        <v>10</v>
      </c>
      <c r="I17" s="266"/>
      <c r="J17" s="267" t="s">
        <v>11</v>
      </c>
      <c r="K17" s="268"/>
      <c r="L17" s="269" t="s">
        <v>8</v>
      </c>
      <c r="M17" s="272" t="s">
        <v>9</v>
      </c>
      <c r="N17" s="242"/>
      <c r="O17" s="265" t="s">
        <v>10</v>
      </c>
      <c r="P17" s="273"/>
      <c r="Q17" s="273"/>
      <c r="R17" s="266"/>
      <c r="S17" s="274" t="s">
        <v>11</v>
      </c>
      <c r="T17" s="275"/>
      <c r="U17" s="193"/>
    </row>
    <row r="18" spans="1:21">
      <c r="A18" s="236"/>
      <c r="B18" s="236"/>
      <c r="C18" s="225"/>
      <c r="D18" s="226"/>
      <c r="E18" s="239"/>
      <c r="F18" s="255" t="s">
        <v>12</v>
      </c>
      <c r="G18" s="257" t="s">
        <v>13</v>
      </c>
      <c r="H18" s="259" t="s">
        <v>12</v>
      </c>
      <c r="I18" s="261" t="s">
        <v>13</v>
      </c>
      <c r="J18" s="286" t="s">
        <v>8</v>
      </c>
      <c r="K18" s="263" t="s">
        <v>13</v>
      </c>
      <c r="L18" s="270"/>
      <c r="M18" s="259" t="s">
        <v>12</v>
      </c>
      <c r="N18" s="257" t="s">
        <v>13</v>
      </c>
      <c r="O18" s="221" t="s">
        <v>12</v>
      </c>
      <c r="P18" s="276"/>
      <c r="Q18" s="222"/>
      <c r="R18" s="261" t="s">
        <v>13</v>
      </c>
      <c r="S18" s="243" t="s">
        <v>8</v>
      </c>
      <c r="T18" s="245" t="s">
        <v>13</v>
      </c>
      <c r="U18" s="97"/>
    </row>
    <row r="19" spans="1:21" ht="15.75" thickBot="1">
      <c r="A19" s="237"/>
      <c r="B19" s="237"/>
      <c r="C19" s="227"/>
      <c r="D19" s="228"/>
      <c r="E19" s="240"/>
      <c r="F19" s="256"/>
      <c r="G19" s="258"/>
      <c r="H19" s="260"/>
      <c r="I19" s="262"/>
      <c r="J19" s="287"/>
      <c r="K19" s="264"/>
      <c r="L19" s="271"/>
      <c r="M19" s="260"/>
      <c r="N19" s="258"/>
      <c r="O19" s="2" t="s">
        <v>14</v>
      </c>
      <c r="P19" s="3" t="s">
        <v>15</v>
      </c>
      <c r="Q19" s="3" t="s">
        <v>16</v>
      </c>
      <c r="R19" s="262"/>
      <c r="S19" s="244"/>
      <c r="T19" s="246"/>
      <c r="U19" s="97"/>
    </row>
    <row r="20" spans="1:21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97"/>
    </row>
    <row r="21" spans="1:21" hidden="1">
      <c r="A21" s="4">
        <v>43831</v>
      </c>
      <c r="B21" s="4">
        <v>44012</v>
      </c>
      <c r="C21" s="36"/>
      <c r="D21" s="37" t="s">
        <v>20</v>
      </c>
      <c r="E21" s="38">
        <f>F21+H21+J21</f>
        <v>0</v>
      </c>
      <c r="F21" s="39">
        <v>0</v>
      </c>
      <c r="G21" s="40">
        <f t="shared" ref="G21:G22" si="1">IF(F21&gt;0,(F21*100/(E21-J21)),0)</f>
        <v>0</v>
      </c>
      <c r="H21" s="39">
        <v>0</v>
      </c>
      <c r="I21" s="41">
        <f t="shared" ref="I21:I22" si="2">IF(H21&gt;0,(H21*100/(E21-J21)),0)</f>
        <v>0</v>
      </c>
      <c r="J21" s="42">
        <v>0</v>
      </c>
      <c r="K21" s="43">
        <f t="shared" ref="K21:K22" si="3">IF(J21&gt;0,(J21*100/(E21)),0)</f>
        <v>0</v>
      </c>
      <c r="L21" s="44">
        <f>M21+Q21+S21</f>
        <v>0</v>
      </c>
      <c r="M21" s="39">
        <v>0</v>
      </c>
      <c r="N21" s="40">
        <f t="shared" ref="N21:N22" si="4">IF(M21&gt;0,(M21*100/(L21-S21)),0)</f>
        <v>0</v>
      </c>
      <c r="O21" s="39">
        <v>0</v>
      </c>
      <c r="P21" s="39">
        <v>0</v>
      </c>
      <c r="Q21" s="39">
        <v>0</v>
      </c>
      <c r="R21" s="41">
        <f t="shared" ref="R21:R22" si="5">IF(Q21&gt;0,(Q21*100/(L21-S21)),0)</f>
        <v>0</v>
      </c>
      <c r="S21" s="45">
        <v>0</v>
      </c>
      <c r="T21" s="46">
        <f t="shared" ref="T21:T22" si="6">IF(S21&gt;0,(S21*100/(L21)),0)</f>
        <v>0</v>
      </c>
      <c r="U21" s="189"/>
    </row>
    <row r="22" spans="1:21" ht="15.75" thickBot="1">
      <c r="A22" s="4">
        <v>43831</v>
      </c>
      <c r="B22" s="4">
        <v>44012</v>
      </c>
      <c r="C22" s="36"/>
      <c r="D22" s="37" t="s">
        <v>17</v>
      </c>
      <c r="E22" s="38">
        <f>F22+H22+J22</f>
        <v>125</v>
      </c>
      <c r="F22" s="39">
        <v>83</v>
      </c>
      <c r="G22" s="40">
        <f t="shared" si="1"/>
        <v>70.33898305084746</v>
      </c>
      <c r="H22" s="39">
        <v>35</v>
      </c>
      <c r="I22" s="41">
        <f t="shared" si="2"/>
        <v>29.661016949152543</v>
      </c>
      <c r="J22" s="42">
        <v>7</v>
      </c>
      <c r="K22" s="43">
        <f t="shared" si="3"/>
        <v>5.6</v>
      </c>
      <c r="L22" s="44">
        <f>M22+Q22+S22</f>
        <v>216</v>
      </c>
      <c r="M22" s="39">
        <v>69</v>
      </c>
      <c r="N22" s="40">
        <f t="shared" si="4"/>
        <v>32.093023255813954</v>
      </c>
      <c r="O22" s="39">
        <v>50</v>
      </c>
      <c r="P22" s="39">
        <v>96</v>
      </c>
      <c r="Q22" s="39">
        <v>146</v>
      </c>
      <c r="R22" s="41">
        <f t="shared" si="5"/>
        <v>67.906976744186053</v>
      </c>
      <c r="S22" s="45">
        <v>1</v>
      </c>
      <c r="T22" s="46">
        <f t="shared" si="6"/>
        <v>0.46296296296296297</v>
      </c>
      <c r="U22" s="97"/>
    </row>
    <row r="23" spans="1:21">
      <c r="A23" s="279" t="s">
        <v>16</v>
      </c>
      <c r="B23" s="279"/>
      <c r="C23" s="279"/>
      <c r="D23" s="280"/>
      <c r="E23" s="48">
        <f t="shared" ref="E23:T23" si="7">SUM(E21:E22)</f>
        <v>125</v>
      </c>
      <c r="F23" s="49">
        <f t="shared" si="7"/>
        <v>83</v>
      </c>
      <c r="G23" s="50">
        <f t="shared" si="7"/>
        <v>70.33898305084746</v>
      </c>
      <c r="H23" s="51">
        <f t="shared" si="7"/>
        <v>35</v>
      </c>
      <c r="I23" s="52">
        <f t="shared" si="7"/>
        <v>29.661016949152543</v>
      </c>
      <c r="J23" s="53">
        <f t="shared" si="7"/>
        <v>7</v>
      </c>
      <c r="K23" s="54">
        <f t="shared" si="7"/>
        <v>5.6</v>
      </c>
      <c r="L23" s="55">
        <f t="shared" si="7"/>
        <v>216</v>
      </c>
      <c r="M23" s="51">
        <f t="shared" si="7"/>
        <v>69</v>
      </c>
      <c r="N23" s="52">
        <f t="shared" si="7"/>
        <v>32.093023255813954</v>
      </c>
      <c r="O23" s="51">
        <f t="shared" si="7"/>
        <v>50</v>
      </c>
      <c r="P23" s="51">
        <f t="shared" si="7"/>
        <v>96</v>
      </c>
      <c r="Q23" s="51">
        <f t="shared" si="7"/>
        <v>146</v>
      </c>
      <c r="R23" s="52">
        <f t="shared" si="7"/>
        <v>67.906976744186053</v>
      </c>
      <c r="S23" s="51">
        <f t="shared" si="7"/>
        <v>1</v>
      </c>
      <c r="T23" s="56">
        <f t="shared" si="7"/>
        <v>0.46296296296296297</v>
      </c>
      <c r="U23" s="108"/>
    </row>
    <row r="24" spans="1:21" ht="15.75" thickBot="1">
      <c r="A24" s="281" t="s">
        <v>18</v>
      </c>
      <c r="B24" s="281"/>
      <c r="C24" s="281"/>
      <c r="D24" s="282"/>
      <c r="E24" s="57">
        <f>SUM(E23)</f>
        <v>125</v>
      </c>
      <c r="F24" s="58">
        <f>F23</f>
        <v>83</v>
      </c>
      <c r="G24" s="59">
        <f>IF(F24&gt;0,(F24*100/(E24-J24)),0)</f>
        <v>70.33898305084746</v>
      </c>
      <c r="H24" s="60">
        <f>H23</f>
        <v>35</v>
      </c>
      <c r="I24" s="61">
        <f>IF(H24&gt;0,(H24*100/(E24-J24)),0)</f>
        <v>29.661016949152543</v>
      </c>
      <c r="J24" s="62">
        <f>J23</f>
        <v>7</v>
      </c>
      <c r="K24" s="63">
        <f>IF(J24&gt;0,(J24*100/E24),0)</f>
        <v>5.6</v>
      </c>
      <c r="L24" s="64">
        <f>L23</f>
        <v>216</v>
      </c>
      <c r="M24" s="60">
        <f>M23</f>
        <v>69</v>
      </c>
      <c r="N24" s="59">
        <f>IF(M24&gt;0,(M24*100/(L24-S24)),0)</f>
        <v>32.093023255813954</v>
      </c>
      <c r="O24" s="60">
        <f>O23</f>
        <v>50</v>
      </c>
      <c r="P24" s="60">
        <f>P23</f>
        <v>96</v>
      </c>
      <c r="Q24" s="60">
        <f>Q23</f>
        <v>146</v>
      </c>
      <c r="R24" s="61">
        <f>IF(Q24&gt;0,(Q24*100/(L24-S24)),0)</f>
        <v>67.906976744186053</v>
      </c>
      <c r="S24" s="65">
        <f>S23</f>
        <v>1</v>
      </c>
      <c r="T24" s="66">
        <f>IF(S24&gt;0,(S24*100/L24),0)</f>
        <v>0.46296296296296297</v>
      </c>
      <c r="U24" s="194" t="s">
        <v>19</v>
      </c>
    </row>
    <row r="25" spans="1:21" ht="15.75" thickBo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5"/>
    </row>
    <row r="26" spans="1:21" ht="18.75">
      <c r="A26" s="215" t="s">
        <v>95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3"/>
    </row>
    <row r="27" spans="1:21" ht="19.5" thickBot="1">
      <c r="A27" s="218" t="s">
        <v>42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4"/>
    </row>
    <row r="28" spans="1:21" ht="15.75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.75" thickBot="1">
      <c r="A29" s="221" t="s">
        <v>1</v>
      </c>
      <c r="B29" s="222"/>
      <c r="C29" s="223" t="s">
        <v>2</v>
      </c>
      <c r="D29" s="224"/>
      <c r="E29" s="229" t="s">
        <v>3</v>
      </c>
      <c r="F29" s="230"/>
      <c r="G29" s="230"/>
      <c r="H29" s="230"/>
      <c r="I29" s="230"/>
      <c r="J29" s="230"/>
      <c r="K29" s="231"/>
      <c r="L29" s="232" t="s">
        <v>4</v>
      </c>
      <c r="M29" s="233"/>
      <c r="N29" s="233"/>
      <c r="O29" s="233"/>
      <c r="P29" s="233"/>
      <c r="Q29" s="233"/>
      <c r="R29" s="233"/>
      <c r="S29" s="233"/>
      <c r="T29" s="234"/>
      <c r="U29" s="35" t="s">
        <v>5</v>
      </c>
    </row>
    <row r="30" spans="1:21">
      <c r="A30" s="235" t="s">
        <v>6</v>
      </c>
      <c r="B30" s="235" t="s">
        <v>7</v>
      </c>
      <c r="C30" s="225"/>
      <c r="D30" s="226"/>
      <c r="E30" s="238" t="s">
        <v>8</v>
      </c>
      <c r="F30" s="241" t="s">
        <v>9</v>
      </c>
      <c r="G30" s="242"/>
      <c r="H30" s="265" t="s">
        <v>10</v>
      </c>
      <c r="I30" s="266"/>
      <c r="J30" s="267" t="s">
        <v>11</v>
      </c>
      <c r="K30" s="268"/>
      <c r="L30" s="269" t="s">
        <v>8</v>
      </c>
      <c r="M30" s="272" t="s">
        <v>9</v>
      </c>
      <c r="N30" s="242"/>
      <c r="O30" s="265" t="s">
        <v>10</v>
      </c>
      <c r="P30" s="273"/>
      <c r="Q30" s="273"/>
      <c r="R30" s="266"/>
      <c r="S30" s="274" t="s">
        <v>11</v>
      </c>
      <c r="T30" s="275"/>
      <c r="U30" s="193"/>
    </row>
    <row r="31" spans="1:21">
      <c r="A31" s="236"/>
      <c r="B31" s="236"/>
      <c r="C31" s="225"/>
      <c r="D31" s="226"/>
      <c r="E31" s="239"/>
      <c r="F31" s="255" t="s">
        <v>12</v>
      </c>
      <c r="G31" s="257" t="s">
        <v>13</v>
      </c>
      <c r="H31" s="259" t="s">
        <v>12</v>
      </c>
      <c r="I31" s="261" t="s">
        <v>13</v>
      </c>
      <c r="J31" s="243" t="s">
        <v>8</v>
      </c>
      <c r="K31" s="263" t="s">
        <v>13</v>
      </c>
      <c r="L31" s="270"/>
      <c r="M31" s="259" t="s">
        <v>12</v>
      </c>
      <c r="N31" s="257" t="s">
        <v>13</v>
      </c>
      <c r="O31" s="221" t="s">
        <v>12</v>
      </c>
      <c r="P31" s="276"/>
      <c r="Q31" s="222"/>
      <c r="R31" s="261" t="s">
        <v>13</v>
      </c>
      <c r="S31" s="243" t="s">
        <v>8</v>
      </c>
      <c r="T31" s="245" t="s">
        <v>13</v>
      </c>
      <c r="U31" s="97"/>
    </row>
    <row r="32" spans="1:21" ht="15.75" thickBot="1">
      <c r="A32" s="237"/>
      <c r="B32" s="237"/>
      <c r="C32" s="227"/>
      <c r="D32" s="228"/>
      <c r="E32" s="240"/>
      <c r="F32" s="256"/>
      <c r="G32" s="258"/>
      <c r="H32" s="260"/>
      <c r="I32" s="262"/>
      <c r="J32" s="244"/>
      <c r="K32" s="264"/>
      <c r="L32" s="271"/>
      <c r="M32" s="260"/>
      <c r="N32" s="258"/>
      <c r="O32" s="2" t="s">
        <v>14</v>
      </c>
      <c r="P32" s="3" t="s">
        <v>15</v>
      </c>
      <c r="Q32" s="3" t="s">
        <v>16</v>
      </c>
      <c r="R32" s="262"/>
      <c r="S32" s="244"/>
      <c r="T32" s="246"/>
      <c r="U32" s="97"/>
    </row>
    <row r="33" spans="1:21" ht="15.75" thickBot="1">
      <c r="A33" s="247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97"/>
    </row>
    <row r="34" spans="1:21">
      <c r="A34" s="4">
        <v>43831</v>
      </c>
      <c r="B34" s="4">
        <v>44012</v>
      </c>
      <c r="C34" s="36"/>
      <c r="D34" s="6" t="s">
        <v>17</v>
      </c>
      <c r="E34" s="7">
        <f>F34+H34+J34</f>
        <v>73</v>
      </c>
      <c r="F34" s="67">
        <v>38</v>
      </c>
      <c r="G34" s="40">
        <f t="shared" ref="G34:G35" si="8">IF(F34&gt;0,(F34*100/(E34-J34)),0)</f>
        <v>55.072463768115945</v>
      </c>
      <c r="H34" s="39">
        <v>31</v>
      </c>
      <c r="I34" s="41">
        <f t="shared" ref="I34:I35" si="9">IF(H34&gt;0,(H34*100/(E34-J34)),0)</f>
        <v>44.927536231884055</v>
      </c>
      <c r="J34" s="68">
        <v>4</v>
      </c>
      <c r="K34" s="43">
        <f t="shared" ref="K34:K35" si="10">IF(J34&gt;0,(J34*100/(E34)),0)</f>
        <v>5.4794520547945202</v>
      </c>
      <c r="L34" s="44">
        <f>M34+Q34+S34</f>
        <v>99</v>
      </c>
      <c r="M34" s="39">
        <v>25</v>
      </c>
      <c r="N34" s="40">
        <f t="shared" ref="N34:N35" si="11">IF(M34&gt;0,(M34*100/(L34-S34)),0)</f>
        <v>26.041666666666668</v>
      </c>
      <c r="O34" s="39">
        <v>27</v>
      </c>
      <c r="P34" s="39">
        <v>44</v>
      </c>
      <c r="Q34" s="39">
        <v>71</v>
      </c>
      <c r="R34" s="41">
        <f t="shared" ref="R34:R35" si="12">IF(Q34&gt;0,(Q34*100/(L34-S34)),0)</f>
        <v>73.958333333333329</v>
      </c>
      <c r="S34" s="45">
        <v>3</v>
      </c>
      <c r="T34" s="46">
        <f t="shared" ref="T34:T35" si="13">IF(S34&gt;0,(S34*100/(L34)),0)</f>
        <v>3.0303030303030303</v>
      </c>
      <c r="U34" s="189"/>
    </row>
    <row r="35" spans="1:21" hidden="1">
      <c r="A35" s="69"/>
      <c r="B35" s="69"/>
      <c r="C35" s="36"/>
      <c r="D35" s="6" t="s">
        <v>21</v>
      </c>
      <c r="E35" s="70"/>
      <c r="F35" s="67">
        <v>0</v>
      </c>
      <c r="G35" s="40">
        <f t="shared" si="8"/>
        <v>0</v>
      </c>
      <c r="H35" s="39">
        <v>0</v>
      </c>
      <c r="I35" s="41">
        <f t="shared" si="9"/>
        <v>0</v>
      </c>
      <c r="J35" s="68">
        <v>0</v>
      </c>
      <c r="K35" s="43">
        <f t="shared" si="10"/>
        <v>0</v>
      </c>
      <c r="L35" s="44">
        <v>0</v>
      </c>
      <c r="M35" s="39">
        <v>0</v>
      </c>
      <c r="N35" s="40">
        <f t="shared" si="11"/>
        <v>0</v>
      </c>
      <c r="O35" s="39"/>
      <c r="P35" s="39">
        <v>0</v>
      </c>
      <c r="Q35" s="39">
        <v>0</v>
      </c>
      <c r="R35" s="41">
        <f t="shared" si="12"/>
        <v>0</v>
      </c>
      <c r="S35" s="45">
        <v>0</v>
      </c>
      <c r="T35" s="46">
        <f t="shared" si="13"/>
        <v>0</v>
      </c>
      <c r="U35" s="97"/>
    </row>
    <row r="36" spans="1:21">
      <c r="A36" s="279" t="s">
        <v>16</v>
      </c>
      <c r="B36" s="279"/>
      <c r="C36" s="279"/>
      <c r="D36" s="280"/>
      <c r="E36" s="71">
        <f t="shared" ref="E36:T36" si="14">SUM(E34:E35)</f>
        <v>73</v>
      </c>
      <c r="F36" s="49">
        <f t="shared" si="14"/>
        <v>38</v>
      </c>
      <c r="G36" s="52">
        <f t="shared" si="14"/>
        <v>55.072463768115945</v>
      </c>
      <c r="H36" s="51">
        <f t="shared" si="14"/>
        <v>31</v>
      </c>
      <c r="I36" s="52">
        <f t="shared" si="14"/>
        <v>44.927536231884055</v>
      </c>
      <c r="J36" s="51">
        <f t="shared" si="14"/>
        <v>4</v>
      </c>
      <c r="K36" s="54">
        <f t="shared" si="14"/>
        <v>5.4794520547945202</v>
      </c>
      <c r="L36" s="55">
        <f t="shared" si="14"/>
        <v>99</v>
      </c>
      <c r="M36" s="51">
        <f t="shared" si="14"/>
        <v>25</v>
      </c>
      <c r="N36" s="52">
        <f t="shared" si="14"/>
        <v>26.041666666666668</v>
      </c>
      <c r="O36" s="51">
        <f t="shared" si="14"/>
        <v>27</v>
      </c>
      <c r="P36" s="51">
        <f t="shared" si="14"/>
        <v>44</v>
      </c>
      <c r="Q36" s="51">
        <f t="shared" si="14"/>
        <v>71</v>
      </c>
      <c r="R36" s="52">
        <f t="shared" si="14"/>
        <v>73.958333333333329</v>
      </c>
      <c r="S36" s="51">
        <f t="shared" si="14"/>
        <v>3</v>
      </c>
      <c r="T36" s="56">
        <f t="shared" si="14"/>
        <v>3.0303030303030303</v>
      </c>
      <c r="U36" s="108"/>
    </row>
    <row r="37" spans="1:21" ht="15.75" thickBot="1">
      <c r="A37" s="281" t="s">
        <v>18</v>
      </c>
      <c r="B37" s="281"/>
      <c r="C37" s="281"/>
      <c r="D37" s="282"/>
      <c r="E37" s="57">
        <f>SUM(E36)</f>
        <v>73</v>
      </c>
      <c r="F37" s="58">
        <f>F36</f>
        <v>38</v>
      </c>
      <c r="G37" s="59">
        <f>IF(F37&gt;0,(F37*100/(E37-J37)),0)</f>
        <v>55.072463768115945</v>
      </c>
      <c r="H37" s="60">
        <f>H36</f>
        <v>31</v>
      </c>
      <c r="I37" s="61">
        <f>IF(H37&gt;0,(H37*100/(E37-J37)),0)</f>
        <v>44.927536231884055</v>
      </c>
      <c r="J37" s="65">
        <f>J36</f>
        <v>4</v>
      </c>
      <c r="K37" s="63">
        <f>IF(J37&gt;0,(J37*100/E37),0)</f>
        <v>5.4794520547945202</v>
      </c>
      <c r="L37" s="64">
        <f>L36</f>
        <v>99</v>
      </c>
      <c r="M37" s="60">
        <f>M36</f>
        <v>25</v>
      </c>
      <c r="N37" s="59">
        <f>IF(M37&gt;0,(M37*100/(L37-S37)),0)</f>
        <v>26.041666666666668</v>
      </c>
      <c r="O37" s="60">
        <f>O36</f>
        <v>27</v>
      </c>
      <c r="P37" s="60">
        <f>P36</f>
        <v>44</v>
      </c>
      <c r="Q37" s="60">
        <f>Q36</f>
        <v>71</v>
      </c>
      <c r="R37" s="61">
        <f>IF(Q37&gt;0,(Q37*100/(L37-S37)),0)</f>
        <v>73.958333333333329</v>
      </c>
      <c r="S37" s="65">
        <f>S36</f>
        <v>3</v>
      </c>
      <c r="T37" s="66">
        <f>IF(S37&gt;0,(S37*100/L37),0)</f>
        <v>3.0303030303030303</v>
      </c>
      <c r="U37" s="194" t="s">
        <v>19</v>
      </c>
    </row>
    <row r="38" spans="1:21" ht="15.75" thickBot="1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5"/>
    </row>
    <row r="39" spans="1:21" ht="18.75">
      <c r="A39" s="215" t="s">
        <v>94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3"/>
    </row>
    <row r="40" spans="1:21" ht="19.5" thickBot="1">
      <c r="A40" s="218" t="s">
        <v>44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4"/>
    </row>
    <row r="41" spans="1:21" ht="15.75" thickBo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.75" thickBot="1">
      <c r="A42" s="221" t="s">
        <v>1</v>
      </c>
      <c r="B42" s="222"/>
      <c r="C42" s="223" t="s">
        <v>2</v>
      </c>
      <c r="D42" s="288"/>
      <c r="E42" s="291" t="s">
        <v>3</v>
      </c>
      <c r="F42" s="230"/>
      <c r="G42" s="230"/>
      <c r="H42" s="230"/>
      <c r="I42" s="230"/>
      <c r="J42" s="230"/>
      <c r="K42" s="231"/>
      <c r="L42" s="232" t="s">
        <v>4</v>
      </c>
      <c r="M42" s="233"/>
      <c r="N42" s="233"/>
      <c r="O42" s="233"/>
      <c r="P42" s="233"/>
      <c r="Q42" s="233"/>
      <c r="R42" s="233"/>
      <c r="S42" s="233"/>
      <c r="T42" s="234"/>
      <c r="U42" s="80" t="s">
        <v>5</v>
      </c>
    </row>
    <row r="43" spans="1:21">
      <c r="A43" s="235" t="s">
        <v>6</v>
      </c>
      <c r="B43" s="235" t="s">
        <v>7</v>
      </c>
      <c r="C43" s="225"/>
      <c r="D43" s="289"/>
      <c r="E43" s="292" t="s">
        <v>8</v>
      </c>
      <c r="F43" s="241" t="s">
        <v>9</v>
      </c>
      <c r="G43" s="242"/>
      <c r="H43" s="265" t="s">
        <v>10</v>
      </c>
      <c r="I43" s="266"/>
      <c r="J43" s="267" t="s">
        <v>11</v>
      </c>
      <c r="K43" s="268"/>
      <c r="L43" s="269" t="s">
        <v>8</v>
      </c>
      <c r="M43" s="272" t="s">
        <v>9</v>
      </c>
      <c r="N43" s="242"/>
      <c r="O43" s="265" t="s">
        <v>10</v>
      </c>
      <c r="P43" s="273"/>
      <c r="Q43" s="273"/>
      <c r="R43" s="266"/>
      <c r="S43" s="274" t="s">
        <v>11</v>
      </c>
      <c r="T43" s="275"/>
      <c r="U43" s="193"/>
    </row>
    <row r="44" spans="1:21">
      <c r="A44" s="236"/>
      <c r="B44" s="236"/>
      <c r="C44" s="225"/>
      <c r="D44" s="289"/>
      <c r="E44" s="293"/>
      <c r="F44" s="255" t="s">
        <v>12</v>
      </c>
      <c r="G44" s="257" t="s">
        <v>13</v>
      </c>
      <c r="H44" s="259" t="s">
        <v>12</v>
      </c>
      <c r="I44" s="261" t="s">
        <v>13</v>
      </c>
      <c r="J44" s="243" t="s">
        <v>8</v>
      </c>
      <c r="K44" s="263" t="s">
        <v>13</v>
      </c>
      <c r="L44" s="270"/>
      <c r="M44" s="259" t="s">
        <v>12</v>
      </c>
      <c r="N44" s="257" t="s">
        <v>13</v>
      </c>
      <c r="O44" s="221" t="s">
        <v>12</v>
      </c>
      <c r="P44" s="276"/>
      <c r="Q44" s="222"/>
      <c r="R44" s="261" t="s">
        <v>13</v>
      </c>
      <c r="S44" s="243" t="s">
        <v>8</v>
      </c>
      <c r="T44" s="245" t="s">
        <v>13</v>
      </c>
      <c r="U44" s="97"/>
    </row>
    <row r="45" spans="1:21" ht="15.75" thickBot="1">
      <c r="A45" s="237"/>
      <c r="B45" s="237"/>
      <c r="C45" s="227"/>
      <c r="D45" s="290"/>
      <c r="E45" s="294"/>
      <c r="F45" s="256"/>
      <c r="G45" s="258"/>
      <c r="H45" s="260"/>
      <c r="I45" s="262"/>
      <c r="J45" s="244"/>
      <c r="K45" s="264"/>
      <c r="L45" s="271"/>
      <c r="M45" s="260"/>
      <c r="N45" s="258"/>
      <c r="O45" s="2" t="s">
        <v>14</v>
      </c>
      <c r="P45" s="3" t="s">
        <v>15</v>
      </c>
      <c r="Q45" s="3" t="s">
        <v>16</v>
      </c>
      <c r="R45" s="262"/>
      <c r="S45" s="244"/>
      <c r="T45" s="246"/>
      <c r="U45" s="97"/>
    </row>
    <row r="46" spans="1:21" ht="15.75" thickBot="1">
      <c r="A46" s="247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97"/>
    </row>
    <row r="47" spans="1:21" ht="15.75" thickBot="1">
      <c r="A47" s="4">
        <v>43831</v>
      </c>
      <c r="B47" s="4">
        <v>44012</v>
      </c>
      <c r="C47" s="5"/>
      <c r="D47" s="37" t="s">
        <v>17</v>
      </c>
      <c r="E47" s="73">
        <f>F47+H47+J47</f>
        <v>30</v>
      </c>
      <c r="F47" s="10">
        <v>20</v>
      </c>
      <c r="G47" s="74">
        <f>IF(F47&gt;0,(F47*100/(E47-J47)),0)</f>
        <v>74.074074074074076</v>
      </c>
      <c r="H47" s="10">
        <v>7</v>
      </c>
      <c r="I47" s="75">
        <f>IF(H47&gt;0,(H47*100/(E47-J47)),0)</f>
        <v>25.925925925925927</v>
      </c>
      <c r="J47" s="12">
        <v>3</v>
      </c>
      <c r="K47" s="76">
        <f>IF(J47&gt;0,(J47*100/(E47)),0)</f>
        <v>10</v>
      </c>
      <c r="L47" s="14">
        <f>M47+Q47+S47</f>
        <v>50</v>
      </c>
      <c r="M47" s="10">
        <v>11</v>
      </c>
      <c r="N47" s="74">
        <f>IF(M47&gt;0,(M47*100/(L47-S47)),0)</f>
        <v>22.916666666666668</v>
      </c>
      <c r="O47" s="10">
        <v>21</v>
      </c>
      <c r="P47" s="10">
        <v>16</v>
      </c>
      <c r="Q47" s="10">
        <v>37</v>
      </c>
      <c r="R47" s="75">
        <f>IF(Q47&gt;0,(Q47*100/(L47-S47)),0)</f>
        <v>77.083333333333329</v>
      </c>
      <c r="S47" s="15">
        <v>2</v>
      </c>
      <c r="T47" s="77">
        <f>IF(S47&gt;0,(S47*100/(L47)),0)</f>
        <v>4</v>
      </c>
      <c r="U47" s="189"/>
    </row>
    <row r="48" spans="1:21">
      <c r="A48" s="279" t="s">
        <v>16</v>
      </c>
      <c r="B48" s="279"/>
      <c r="C48" s="279"/>
      <c r="D48" s="280"/>
      <c r="E48" s="48">
        <f t="shared" ref="E48:T48" si="15">SUM(E47:E47)</f>
        <v>30</v>
      </c>
      <c r="F48" s="49">
        <f t="shared" si="15"/>
        <v>20</v>
      </c>
      <c r="G48" s="52">
        <f t="shared" si="15"/>
        <v>74.074074074074076</v>
      </c>
      <c r="H48" s="51">
        <f t="shared" si="15"/>
        <v>7</v>
      </c>
      <c r="I48" s="52">
        <f t="shared" si="15"/>
        <v>25.925925925925927</v>
      </c>
      <c r="J48" s="78">
        <f t="shared" si="15"/>
        <v>3</v>
      </c>
      <c r="K48" s="54">
        <f t="shared" si="15"/>
        <v>10</v>
      </c>
      <c r="L48" s="55">
        <f t="shared" si="15"/>
        <v>50</v>
      </c>
      <c r="M48" s="51">
        <f t="shared" si="15"/>
        <v>11</v>
      </c>
      <c r="N48" s="52">
        <f t="shared" si="15"/>
        <v>22.916666666666668</v>
      </c>
      <c r="O48" s="51">
        <f t="shared" si="15"/>
        <v>21</v>
      </c>
      <c r="P48" s="51">
        <f t="shared" si="15"/>
        <v>16</v>
      </c>
      <c r="Q48" s="51">
        <f t="shared" si="15"/>
        <v>37</v>
      </c>
      <c r="R48" s="52">
        <f t="shared" si="15"/>
        <v>77.083333333333329</v>
      </c>
      <c r="S48" s="51">
        <f t="shared" si="15"/>
        <v>2</v>
      </c>
      <c r="T48" s="56">
        <f t="shared" si="15"/>
        <v>4</v>
      </c>
      <c r="U48" s="108"/>
    </row>
    <row r="49" spans="1:21" ht="15.75" thickBot="1">
      <c r="A49" s="299" t="s">
        <v>18</v>
      </c>
      <c r="B49" s="299"/>
      <c r="C49" s="299"/>
      <c r="D49" s="300"/>
      <c r="E49" s="79">
        <f>SUM(E48)</f>
        <v>30</v>
      </c>
      <c r="F49" s="58">
        <f>F48</f>
        <v>20</v>
      </c>
      <c r="G49" s="59">
        <f>IF(F49&gt;0,(F49*100/(E49-J49)),0)</f>
        <v>74.074074074074076</v>
      </c>
      <c r="H49" s="60">
        <f>H48</f>
        <v>7</v>
      </c>
      <c r="I49" s="61">
        <f>IF(H49&gt;0,(H49*100/(E49-J49)),0)</f>
        <v>25.925925925925927</v>
      </c>
      <c r="J49" s="65">
        <f>J48</f>
        <v>3</v>
      </c>
      <c r="K49" s="63">
        <f>IF(J49&gt;0,(J49*100/E49),0)</f>
        <v>10</v>
      </c>
      <c r="L49" s="64">
        <f>L48</f>
        <v>50</v>
      </c>
      <c r="M49" s="60">
        <f>M48</f>
        <v>11</v>
      </c>
      <c r="N49" s="59">
        <f>IF(M49&gt;0,(M49*100/(L49-S49)),0)</f>
        <v>22.916666666666668</v>
      </c>
      <c r="O49" s="60">
        <f>O48</f>
        <v>21</v>
      </c>
      <c r="P49" s="60">
        <f>P48</f>
        <v>16</v>
      </c>
      <c r="Q49" s="60">
        <f>Q48</f>
        <v>37</v>
      </c>
      <c r="R49" s="61">
        <f>IF(Q49&gt;0,(Q49*100/(L49-S49)),0)</f>
        <v>77.083333333333329</v>
      </c>
      <c r="S49" s="65">
        <f>S48</f>
        <v>2</v>
      </c>
      <c r="T49" s="66">
        <f>IF(S49&gt;0,(S49*100/L49),0)</f>
        <v>4</v>
      </c>
      <c r="U49" s="194" t="s">
        <v>19</v>
      </c>
    </row>
    <row r="50" spans="1:21" ht="15.75" thickBot="1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285"/>
    </row>
    <row r="51" spans="1:21" ht="18.75">
      <c r="A51" s="215" t="s">
        <v>93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3"/>
    </row>
    <row r="52" spans="1:21" ht="19.5" thickBot="1">
      <c r="A52" s="218" t="s">
        <v>45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4"/>
    </row>
    <row r="53" spans="1:21" ht="15.75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.75" thickBot="1">
      <c r="A54" s="221" t="s">
        <v>1</v>
      </c>
      <c r="B54" s="222"/>
      <c r="C54" s="223" t="s">
        <v>2</v>
      </c>
      <c r="D54" s="288"/>
      <c r="E54" s="295" t="s">
        <v>3</v>
      </c>
      <c r="F54" s="233"/>
      <c r="G54" s="233"/>
      <c r="H54" s="233"/>
      <c r="I54" s="233"/>
      <c r="J54" s="233"/>
      <c r="K54" s="234"/>
      <c r="L54" s="232" t="s">
        <v>4</v>
      </c>
      <c r="M54" s="233"/>
      <c r="N54" s="233"/>
      <c r="O54" s="233"/>
      <c r="P54" s="233"/>
      <c r="Q54" s="233"/>
      <c r="R54" s="233"/>
      <c r="S54" s="233"/>
      <c r="T54" s="234"/>
      <c r="U54" s="80" t="s">
        <v>5</v>
      </c>
    </row>
    <row r="55" spans="1:21">
      <c r="A55" s="235" t="s">
        <v>6</v>
      </c>
      <c r="B55" s="235" t="s">
        <v>7</v>
      </c>
      <c r="C55" s="225"/>
      <c r="D55" s="289"/>
      <c r="E55" s="296" t="s">
        <v>8</v>
      </c>
      <c r="F55" s="272" t="s">
        <v>9</v>
      </c>
      <c r="G55" s="242"/>
      <c r="H55" s="265" t="s">
        <v>10</v>
      </c>
      <c r="I55" s="266"/>
      <c r="J55" s="267" t="s">
        <v>11</v>
      </c>
      <c r="K55" s="268"/>
      <c r="L55" s="269" t="s">
        <v>8</v>
      </c>
      <c r="M55" s="272" t="s">
        <v>9</v>
      </c>
      <c r="N55" s="242"/>
      <c r="O55" s="265" t="s">
        <v>10</v>
      </c>
      <c r="P55" s="273"/>
      <c r="Q55" s="273"/>
      <c r="R55" s="266"/>
      <c r="S55" s="274" t="s">
        <v>11</v>
      </c>
      <c r="T55" s="275"/>
      <c r="U55" s="193"/>
    </row>
    <row r="56" spans="1:21">
      <c r="A56" s="236"/>
      <c r="B56" s="236"/>
      <c r="C56" s="225"/>
      <c r="D56" s="289"/>
      <c r="E56" s="297"/>
      <c r="F56" s="259" t="s">
        <v>12</v>
      </c>
      <c r="G56" s="257" t="s">
        <v>13</v>
      </c>
      <c r="H56" s="259" t="s">
        <v>12</v>
      </c>
      <c r="I56" s="261" t="s">
        <v>13</v>
      </c>
      <c r="J56" s="243" t="s">
        <v>8</v>
      </c>
      <c r="K56" s="263" t="s">
        <v>13</v>
      </c>
      <c r="L56" s="270"/>
      <c r="M56" s="259" t="s">
        <v>12</v>
      </c>
      <c r="N56" s="257" t="s">
        <v>13</v>
      </c>
      <c r="O56" s="221" t="s">
        <v>12</v>
      </c>
      <c r="P56" s="276"/>
      <c r="Q56" s="222"/>
      <c r="R56" s="261" t="s">
        <v>13</v>
      </c>
      <c r="S56" s="243" t="s">
        <v>8</v>
      </c>
      <c r="T56" s="245" t="s">
        <v>13</v>
      </c>
      <c r="U56" s="97"/>
    </row>
    <row r="57" spans="1:21" ht="15.75" thickBot="1">
      <c r="A57" s="237"/>
      <c r="B57" s="237"/>
      <c r="C57" s="227"/>
      <c r="D57" s="290"/>
      <c r="E57" s="298"/>
      <c r="F57" s="260"/>
      <c r="G57" s="258"/>
      <c r="H57" s="260"/>
      <c r="I57" s="262"/>
      <c r="J57" s="244"/>
      <c r="K57" s="264"/>
      <c r="L57" s="271"/>
      <c r="M57" s="260"/>
      <c r="N57" s="258"/>
      <c r="O57" s="2" t="s">
        <v>14</v>
      </c>
      <c r="P57" s="3" t="s">
        <v>15</v>
      </c>
      <c r="Q57" s="3" t="s">
        <v>16</v>
      </c>
      <c r="R57" s="262"/>
      <c r="S57" s="244"/>
      <c r="T57" s="246"/>
      <c r="U57" s="97"/>
    </row>
    <row r="58" spans="1:21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97"/>
    </row>
    <row r="59" spans="1:21">
      <c r="A59" s="4">
        <v>43831</v>
      </c>
      <c r="B59" s="4">
        <v>44012</v>
      </c>
      <c r="C59" s="36"/>
      <c r="D59" s="37" t="s">
        <v>17</v>
      </c>
      <c r="E59" s="81">
        <f>F59+H59+J59</f>
        <v>18</v>
      </c>
      <c r="F59" s="39">
        <v>8</v>
      </c>
      <c r="G59" s="40">
        <f t="shared" ref="G59:G60" si="16">IF(F59&gt;0,(F59*100/(E59-J59)),0)</f>
        <v>50</v>
      </c>
      <c r="H59" s="39">
        <v>8</v>
      </c>
      <c r="I59" s="41">
        <f t="shared" ref="I59:I60" si="17">IF(H59&gt;0,(H59*100/(E59-J59)),0)</f>
        <v>50</v>
      </c>
      <c r="J59" s="68">
        <v>2</v>
      </c>
      <c r="K59" s="43">
        <f t="shared" ref="K59:K60" si="18">IF(J59&gt;0,(J59*100/(E59)),0)</f>
        <v>11.111111111111111</v>
      </c>
      <c r="L59" s="44">
        <f>M59+Q59+S59</f>
        <v>36</v>
      </c>
      <c r="M59" s="39">
        <v>15</v>
      </c>
      <c r="N59" s="40">
        <f t="shared" ref="N59:N60" si="19">IF(M59&gt;0,(M59*100/(L59-S59)),0)</f>
        <v>44.117647058823529</v>
      </c>
      <c r="O59" s="39">
        <v>12</v>
      </c>
      <c r="P59" s="39">
        <v>7</v>
      </c>
      <c r="Q59" s="39">
        <v>19</v>
      </c>
      <c r="R59" s="41">
        <f t="shared" ref="R59:R60" si="20">IF(Q59&gt;0,(Q59*100/(L59-S59)),0)</f>
        <v>55.882352941176471</v>
      </c>
      <c r="S59" s="45">
        <v>2</v>
      </c>
      <c r="T59" s="46">
        <f t="shared" ref="T59:T60" si="21">IF(S59&gt;0,(S59*100/(L59)),0)</f>
        <v>5.5555555555555554</v>
      </c>
      <c r="U59" s="189"/>
    </row>
    <row r="60" spans="1:21">
      <c r="A60" s="4">
        <v>43831</v>
      </c>
      <c r="B60" s="4">
        <v>44012</v>
      </c>
      <c r="C60" s="82"/>
      <c r="D60" s="83" t="s">
        <v>21</v>
      </c>
      <c r="E60" s="81">
        <f>F60+H60+J60</f>
        <v>0</v>
      </c>
      <c r="F60" s="39">
        <v>0</v>
      </c>
      <c r="G60" s="40">
        <f t="shared" si="16"/>
        <v>0</v>
      </c>
      <c r="H60" s="39">
        <v>0</v>
      </c>
      <c r="I60" s="41">
        <f t="shared" si="17"/>
        <v>0</v>
      </c>
      <c r="J60" s="68">
        <v>0</v>
      </c>
      <c r="K60" s="43">
        <f t="shared" si="18"/>
        <v>0</v>
      </c>
      <c r="L60" s="44">
        <f>M60+Q60+S60</f>
        <v>1</v>
      </c>
      <c r="M60" s="39">
        <v>0</v>
      </c>
      <c r="N60" s="40">
        <f t="shared" si="19"/>
        <v>0</v>
      </c>
      <c r="O60" s="39">
        <v>1</v>
      </c>
      <c r="P60" s="39">
        <v>0</v>
      </c>
      <c r="Q60" s="39">
        <v>1</v>
      </c>
      <c r="R60" s="41">
        <f t="shared" si="20"/>
        <v>100</v>
      </c>
      <c r="S60" s="45">
        <v>0</v>
      </c>
      <c r="T60" s="46">
        <f t="shared" si="21"/>
        <v>0</v>
      </c>
      <c r="U60" s="189"/>
    </row>
    <row r="61" spans="1:21">
      <c r="A61" s="303" t="s">
        <v>16</v>
      </c>
      <c r="B61" s="303"/>
      <c r="C61" s="303"/>
      <c r="D61" s="303"/>
      <c r="E61" s="49">
        <f>SUM(E59:E60)</f>
        <v>18</v>
      </c>
      <c r="F61" s="49">
        <f t="shared" ref="F61:K61" si="22">SUM(F59:F60)</f>
        <v>8</v>
      </c>
      <c r="G61" s="49">
        <f t="shared" si="22"/>
        <v>50</v>
      </c>
      <c r="H61" s="49">
        <f t="shared" si="22"/>
        <v>8</v>
      </c>
      <c r="I61" s="49">
        <f t="shared" si="22"/>
        <v>50</v>
      </c>
      <c r="J61" s="49">
        <f t="shared" si="22"/>
        <v>2</v>
      </c>
      <c r="K61" s="49">
        <f t="shared" si="22"/>
        <v>11.111111111111111</v>
      </c>
      <c r="L61" s="55">
        <f>SUM(L59:L60)</f>
        <v>37</v>
      </c>
      <c r="M61" s="51">
        <f t="shared" ref="M61:N61" si="23">SUM(M59:M59)</f>
        <v>15</v>
      </c>
      <c r="N61" s="52">
        <f t="shared" si="23"/>
        <v>44.117647058823529</v>
      </c>
      <c r="O61" s="51">
        <f>SUM(O59:O60)</f>
        <v>13</v>
      </c>
      <c r="P61" s="51">
        <f t="shared" ref="P61:T61" si="24">SUM(P59:P60)</f>
        <v>7</v>
      </c>
      <c r="Q61" s="51">
        <f t="shared" si="24"/>
        <v>20</v>
      </c>
      <c r="R61" s="51">
        <f t="shared" si="24"/>
        <v>155.88235294117646</v>
      </c>
      <c r="S61" s="51">
        <f t="shared" si="24"/>
        <v>2</v>
      </c>
      <c r="T61" s="188">
        <f t="shared" si="24"/>
        <v>5.5555555555555554</v>
      </c>
      <c r="U61" s="108"/>
    </row>
    <row r="62" spans="1:21" ht="15.75" thickBot="1">
      <c r="A62" s="281" t="s">
        <v>18</v>
      </c>
      <c r="B62" s="281"/>
      <c r="C62" s="281"/>
      <c r="D62" s="281"/>
      <c r="E62" s="38">
        <f>SUM(E61)</f>
        <v>18</v>
      </c>
      <c r="F62" s="60">
        <f>F61</f>
        <v>8</v>
      </c>
      <c r="G62" s="59">
        <f>IF(F62&gt;0,(F62*100/(E62-J62)),0)</f>
        <v>50</v>
      </c>
      <c r="H62" s="60">
        <f>H61</f>
        <v>8</v>
      </c>
      <c r="I62" s="61">
        <f>IF(H62&gt;0,(H62*100/(E62-J62)),0)</f>
        <v>50</v>
      </c>
      <c r="J62" s="65">
        <f>J61</f>
        <v>2</v>
      </c>
      <c r="K62" s="63">
        <f>IF(J62&gt;0,(J62*100/E62),0)</f>
        <v>11.111111111111111</v>
      </c>
      <c r="L62" s="64">
        <f>L61</f>
        <v>37</v>
      </c>
      <c r="M62" s="60">
        <f>M61</f>
        <v>15</v>
      </c>
      <c r="N62" s="59">
        <f>IF(M62&gt;0,(M62*100/(L62-S62)),0)</f>
        <v>42.857142857142854</v>
      </c>
      <c r="O62" s="60">
        <f>O61</f>
        <v>13</v>
      </c>
      <c r="P62" s="60">
        <f>P61</f>
        <v>7</v>
      </c>
      <c r="Q62" s="60">
        <f>Q61</f>
        <v>20</v>
      </c>
      <c r="R62" s="61">
        <f>IF(Q62&gt;0,(Q62*100/(L62-S62)),0)</f>
        <v>57.142857142857146</v>
      </c>
      <c r="S62" s="65">
        <f>S61</f>
        <v>2</v>
      </c>
      <c r="T62" s="66">
        <f>IF(S62&gt;0,(S62*100/L62),0)</f>
        <v>5.4054054054054053</v>
      </c>
      <c r="U62" s="194" t="s">
        <v>19</v>
      </c>
    </row>
    <row r="63" spans="1:21" ht="15.75" thickBot="1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5"/>
    </row>
    <row r="64" spans="1:21" ht="18.75">
      <c r="A64" s="215" t="s">
        <v>92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3"/>
    </row>
    <row r="65" spans="1:21" ht="19.5" thickBot="1">
      <c r="A65" s="218" t="s">
        <v>46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4"/>
    </row>
    <row r="66" spans="1:21" ht="15.75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5.75" thickBot="1">
      <c r="A67" s="221" t="s">
        <v>1</v>
      </c>
      <c r="B67" s="222"/>
      <c r="C67" s="223" t="s">
        <v>2</v>
      </c>
      <c r="D67" s="288"/>
      <c r="E67" s="295" t="s">
        <v>3</v>
      </c>
      <c r="F67" s="233"/>
      <c r="G67" s="233"/>
      <c r="H67" s="233"/>
      <c r="I67" s="233"/>
      <c r="J67" s="233"/>
      <c r="K67" s="234"/>
      <c r="L67" s="232" t="s">
        <v>4</v>
      </c>
      <c r="M67" s="233"/>
      <c r="N67" s="233"/>
      <c r="O67" s="233"/>
      <c r="P67" s="233"/>
      <c r="Q67" s="233"/>
      <c r="R67" s="233"/>
      <c r="S67" s="233"/>
      <c r="T67" s="234"/>
      <c r="U67" s="80" t="s">
        <v>5</v>
      </c>
    </row>
    <row r="68" spans="1:21">
      <c r="A68" s="235" t="s">
        <v>6</v>
      </c>
      <c r="B68" s="235" t="s">
        <v>7</v>
      </c>
      <c r="C68" s="225"/>
      <c r="D68" s="289"/>
      <c r="E68" s="296" t="s">
        <v>8</v>
      </c>
      <c r="F68" s="272" t="s">
        <v>9</v>
      </c>
      <c r="G68" s="242"/>
      <c r="H68" s="265" t="s">
        <v>10</v>
      </c>
      <c r="I68" s="266"/>
      <c r="J68" s="267" t="s">
        <v>11</v>
      </c>
      <c r="K68" s="268"/>
      <c r="L68" s="269" t="s">
        <v>8</v>
      </c>
      <c r="M68" s="272" t="s">
        <v>9</v>
      </c>
      <c r="N68" s="242"/>
      <c r="O68" s="265" t="s">
        <v>10</v>
      </c>
      <c r="P68" s="273"/>
      <c r="Q68" s="273"/>
      <c r="R68" s="266"/>
      <c r="S68" s="274" t="s">
        <v>11</v>
      </c>
      <c r="T68" s="275"/>
      <c r="U68" s="193"/>
    </row>
    <row r="69" spans="1:21">
      <c r="A69" s="236"/>
      <c r="B69" s="236"/>
      <c r="C69" s="225"/>
      <c r="D69" s="289"/>
      <c r="E69" s="297"/>
      <c r="F69" s="259" t="s">
        <v>12</v>
      </c>
      <c r="G69" s="257" t="s">
        <v>13</v>
      </c>
      <c r="H69" s="259" t="s">
        <v>12</v>
      </c>
      <c r="I69" s="261" t="s">
        <v>13</v>
      </c>
      <c r="J69" s="243" t="s">
        <v>8</v>
      </c>
      <c r="K69" s="263" t="s">
        <v>13</v>
      </c>
      <c r="L69" s="270"/>
      <c r="M69" s="259" t="s">
        <v>12</v>
      </c>
      <c r="N69" s="257" t="s">
        <v>13</v>
      </c>
      <c r="O69" s="221" t="s">
        <v>12</v>
      </c>
      <c r="P69" s="276"/>
      <c r="Q69" s="222"/>
      <c r="R69" s="261" t="s">
        <v>13</v>
      </c>
      <c r="S69" s="243" t="s">
        <v>8</v>
      </c>
      <c r="T69" s="245" t="s">
        <v>13</v>
      </c>
      <c r="U69" s="97"/>
    </row>
    <row r="70" spans="1:21" ht="15.75" thickBot="1">
      <c r="A70" s="237"/>
      <c r="B70" s="237"/>
      <c r="C70" s="227"/>
      <c r="D70" s="290"/>
      <c r="E70" s="298"/>
      <c r="F70" s="260"/>
      <c r="G70" s="258"/>
      <c r="H70" s="260"/>
      <c r="I70" s="262"/>
      <c r="J70" s="244"/>
      <c r="K70" s="264"/>
      <c r="L70" s="271"/>
      <c r="M70" s="260"/>
      <c r="N70" s="258"/>
      <c r="O70" s="2" t="s">
        <v>14</v>
      </c>
      <c r="P70" s="3" t="s">
        <v>15</v>
      </c>
      <c r="Q70" s="3" t="s">
        <v>16</v>
      </c>
      <c r="R70" s="262"/>
      <c r="S70" s="244"/>
      <c r="T70" s="246"/>
      <c r="U70" s="97"/>
    </row>
    <row r="71" spans="1:21" ht="15.75" thickBot="1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97"/>
    </row>
    <row r="72" spans="1:21" ht="15.75" thickBot="1">
      <c r="A72" s="4">
        <v>43831</v>
      </c>
      <c r="B72" s="4">
        <v>44012</v>
      </c>
      <c r="C72" s="5"/>
      <c r="D72" s="37" t="s">
        <v>22</v>
      </c>
      <c r="E72" s="84">
        <f>F72+H72+J72</f>
        <v>0</v>
      </c>
      <c r="F72" s="10">
        <v>0</v>
      </c>
      <c r="G72" s="74">
        <f>IF(F72&gt;0,(F72*100/(E72-J72)),0)</f>
        <v>0</v>
      </c>
      <c r="H72" s="10">
        <v>0</v>
      </c>
      <c r="I72" s="75">
        <f>IF(H72&gt;0,(H72*100/(E72-J72)),0)</f>
        <v>0</v>
      </c>
      <c r="J72" s="12">
        <v>0</v>
      </c>
      <c r="K72" s="76">
        <f>IF(J72&gt;0,(J72*100/(E72)),0)</f>
        <v>0</v>
      </c>
      <c r="L72" s="44">
        <f t="shared" ref="L72:L73" si="25">M72+Q72+S72</f>
        <v>2</v>
      </c>
      <c r="M72" s="10">
        <v>1</v>
      </c>
      <c r="N72" s="74">
        <f>IF(M72&gt;0,(M72*100/(L72-S72)),0)</f>
        <v>50</v>
      </c>
      <c r="O72" s="10">
        <v>1</v>
      </c>
      <c r="P72" s="10">
        <v>0</v>
      </c>
      <c r="Q72" s="10">
        <v>1</v>
      </c>
      <c r="R72" s="75">
        <f>IF(Q72&gt;0,(Q72*100/(L72-S72)),0)</f>
        <v>50</v>
      </c>
      <c r="S72" s="15">
        <v>0</v>
      </c>
      <c r="T72" s="77">
        <f>IF(S72&gt;0,(S72*100/(L72)),0)</f>
        <v>0</v>
      </c>
      <c r="U72" s="189"/>
    </row>
    <row r="73" spans="1:21" ht="15.75" hidden="1" thickBot="1">
      <c r="A73" s="4">
        <v>43831</v>
      </c>
      <c r="B73" s="4">
        <v>44012</v>
      </c>
      <c r="C73" s="5"/>
      <c r="D73" s="37" t="s">
        <v>23</v>
      </c>
      <c r="E73" s="84">
        <f t="shared" ref="E73:E81" si="26">F73+H73+J73</f>
        <v>0</v>
      </c>
      <c r="F73" s="39">
        <v>0</v>
      </c>
      <c r="G73" s="40">
        <f t="shared" ref="G73:G81" si="27">IF(F73&gt;0,(F73*100/(E73-J73)),0)</f>
        <v>0</v>
      </c>
      <c r="H73" s="39">
        <v>0</v>
      </c>
      <c r="I73" s="41">
        <f t="shared" ref="I73:I81" si="28">IF(H73&gt;0,(H73*100/(E73-J73)),0)</f>
        <v>0</v>
      </c>
      <c r="J73" s="68">
        <v>0</v>
      </c>
      <c r="K73" s="43">
        <f t="shared" ref="K73:K81" si="29">IF(J73&gt;0,(J73*100/(E73)),0)</f>
        <v>0</v>
      </c>
      <c r="L73" s="44">
        <f t="shared" si="25"/>
        <v>0</v>
      </c>
      <c r="M73" s="39">
        <v>0</v>
      </c>
      <c r="N73" s="40">
        <f t="shared" ref="N73:N81" si="30">IF(M73&gt;0,(M73*100/(L73-S73)),0)</f>
        <v>0</v>
      </c>
      <c r="O73" s="39">
        <v>0</v>
      </c>
      <c r="P73" s="39">
        <v>0</v>
      </c>
      <c r="Q73" s="39">
        <v>0</v>
      </c>
      <c r="R73" s="41">
        <f t="shared" ref="R73:R81" si="31">IF(Q73&gt;0,(Q73*100/(L73-S73)),0)</f>
        <v>0</v>
      </c>
      <c r="S73" s="45">
        <v>0</v>
      </c>
      <c r="T73" s="46">
        <f t="shared" ref="T73:T81" si="32">IF(S73&gt;0,(S73*100/(L73)),0)</f>
        <v>0</v>
      </c>
      <c r="U73" s="195"/>
    </row>
    <row r="74" spans="1:21" ht="15.75" thickBot="1">
      <c r="A74" s="4">
        <v>43831</v>
      </c>
      <c r="B74" s="4">
        <v>44012</v>
      </c>
      <c r="C74" s="5"/>
      <c r="D74" s="37" t="s">
        <v>24</v>
      </c>
      <c r="E74" s="84">
        <f t="shared" si="26"/>
        <v>1</v>
      </c>
      <c r="F74" s="39">
        <v>1</v>
      </c>
      <c r="G74" s="40">
        <f t="shared" si="27"/>
        <v>100</v>
      </c>
      <c r="H74" s="39">
        <v>0</v>
      </c>
      <c r="I74" s="41">
        <f t="shared" si="28"/>
        <v>0</v>
      </c>
      <c r="J74" s="68">
        <v>0</v>
      </c>
      <c r="K74" s="43">
        <f t="shared" si="29"/>
        <v>0</v>
      </c>
      <c r="L74" s="44">
        <f>M74+Q74+S74</f>
        <v>0</v>
      </c>
      <c r="M74" s="39">
        <v>0</v>
      </c>
      <c r="N74" s="40">
        <f t="shared" si="30"/>
        <v>0</v>
      </c>
      <c r="O74" s="39">
        <v>0</v>
      </c>
      <c r="P74" s="39">
        <v>0</v>
      </c>
      <c r="Q74" s="39">
        <v>0</v>
      </c>
      <c r="R74" s="41">
        <f t="shared" si="31"/>
        <v>0</v>
      </c>
      <c r="S74" s="45">
        <v>0</v>
      </c>
      <c r="T74" s="46">
        <f t="shared" si="32"/>
        <v>0</v>
      </c>
      <c r="U74" s="195"/>
    </row>
    <row r="75" spans="1:21" ht="15.75" thickBot="1">
      <c r="A75" s="4">
        <v>43831</v>
      </c>
      <c r="B75" s="4">
        <v>44012</v>
      </c>
      <c r="C75" s="36"/>
      <c r="D75" s="37" t="s">
        <v>25</v>
      </c>
      <c r="E75" s="84">
        <f t="shared" si="26"/>
        <v>3</v>
      </c>
      <c r="F75" s="39">
        <v>3</v>
      </c>
      <c r="G75" s="40">
        <f t="shared" si="27"/>
        <v>100</v>
      </c>
      <c r="H75" s="39">
        <v>0</v>
      </c>
      <c r="I75" s="41">
        <f t="shared" si="28"/>
        <v>0</v>
      </c>
      <c r="J75" s="68">
        <v>0</v>
      </c>
      <c r="K75" s="43">
        <f t="shared" si="29"/>
        <v>0</v>
      </c>
      <c r="L75" s="44">
        <f t="shared" ref="L75:L81" si="33">M75+Q75+S75</f>
        <v>6</v>
      </c>
      <c r="M75" s="39">
        <v>6</v>
      </c>
      <c r="N75" s="40">
        <f t="shared" si="30"/>
        <v>100</v>
      </c>
      <c r="O75" s="39">
        <v>0</v>
      </c>
      <c r="P75" s="39">
        <v>0</v>
      </c>
      <c r="Q75" s="39">
        <v>0</v>
      </c>
      <c r="R75" s="41">
        <f t="shared" si="31"/>
        <v>0</v>
      </c>
      <c r="S75" s="45">
        <v>0</v>
      </c>
      <c r="T75" s="46">
        <f t="shared" si="32"/>
        <v>0</v>
      </c>
      <c r="U75" s="97"/>
    </row>
    <row r="76" spans="1:21" ht="15.75" thickBot="1">
      <c r="A76" s="4">
        <v>43831</v>
      </c>
      <c r="B76" s="4">
        <v>44012</v>
      </c>
      <c r="C76" s="36"/>
      <c r="D76" s="37" t="s">
        <v>17</v>
      </c>
      <c r="E76" s="84">
        <f t="shared" si="26"/>
        <v>104</v>
      </c>
      <c r="F76" s="39">
        <v>53</v>
      </c>
      <c r="G76" s="40">
        <f t="shared" si="27"/>
        <v>55.208333333333336</v>
      </c>
      <c r="H76" s="39">
        <v>43</v>
      </c>
      <c r="I76" s="41">
        <f t="shared" si="28"/>
        <v>44.791666666666664</v>
      </c>
      <c r="J76" s="68">
        <v>8</v>
      </c>
      <c r="K76" s="43">
        <f t="shared" si="29"/>
        <v>7.6923076923076925</v>
      </c>
      <c r="L76" s="44">
        <f t="shared" si="33"/>
        <v>115</v>
      </c>
      <c r="M76" s="39">
        <v>36</v>
      </c>
      <c r="N76" s="40">
        <f t="shared" si="30"/>
        <v>32.432432432432435</v>
      </c>
      <c r="O76" s="39">
        <v>31</v>
      </c>
      <c r="P76" s="39">
        <v>44</v>
      </c>
      <c r="Q76" s="39">
        <v>75</v>
      </c>
      <c r="R76" s="41">
        <f t="shared" si="31"/>
        <v>67.567567567567565</v>
      </c>
      <c r="S76" s="45">
        <v>4</v>
      </c>
      <c r="T76" s="46">
        <f t="shared" si="32"/>
        <v>3.4782608695652173</v>
      </c>
      <c r="U76" s="97"/>
    </row>
    <row r="77" spans="1:21" ht="15.75" hidden="1" thickBot="1">
      <c r="A77" s="4">
        <v>43831</v>
      </c>
      <c r="B77" s="4">
        <v>44012</v>
      </c>
      <c r="C77" s="36"/>
      <c r="D77" s="37" t="s">
        <v>20</v>
      </c>
      <c r="E77" s="84">
        <f t="shared" si="26"/>
        <v>0</v>
      </c>
      <c r="F77" s="39">
        <v>0</v>
      </c>
      <c r="G77" s="40">
        <f t="shared" si="27"/>
        <v>0</v>
      </c>
      <c r="H77" s="39">
        <v>0</v>
      </c>
      <c r="I77" s="41">
        <f t="shared" si="28"/>
        <v>0</v>
      </c>
      <c r="J77" s="68">
        <v>0</v>
      </c>
      <c r="K77" s="43">
        <f t="shared" si="29"/>
        <v>0</v>
      </c>
      <c r="L77" s="44">
        <f t="shared" si="33"/>
        <v>0</v>
      </c>
      <c r="M77" s="39">
        <v>0</v>
      </c>
      <c r="N77" s="40">
        <f t="shared" si="30"/>
        <v>0</v>
      </c>
      <c r="O77" s="39">
        <v>0</v>
      </c>
      <c r="P77" s="39">
        <v>0</v>
      </c>
      <c r="Q77" s="39">
        <v>0</v>
      </c>
      <c r="R77" s="41">
        <f t="shared" si="31"/>
        <v>0</v>
      </c>
      <c r="S77" s="45">
        <v>0</v>
      </c>
      <c r="T77" s="46">
        <f t="shared" si="32"/>
        <v>0</v>
      </c>
      <c r="U77" s="97"/>
    </row>
    <row r="78" spans="1:21" ht="15.75" thickBot="1">
      <c r="A78" s="4">
        <v>43831</v>
      </c>
      <c r="B78" s="4">
        <v>44012</v>
      </c>
      <c r="C78" s="36"/>
      <c r="D78" s="37" t="s">
        <v>26</v>
      </c>
      <c r="E78" s="84">
        <f t="shared" si="26"/>
        <v>0</v>
      </c>
      <c r="F78" s="39">
        <v>0</v>
      </c>
      <c r="G78" s="40">
        <f t="shared" si="27"/>
        <v>0</v>
      </c>
      <c r="H78" s="39">
        <v>0</v>
      </c>
      <c r="I78" s="41">
        <f t="shared" si="28"/>
        <v>0</v>
      </c>
      <c r="J78" s="68">
        <v>0</v>
      </c>
      <c r="K78" s="43">
        <f t="shared" si="29"/>
        <v>0</v>
      </c>
      <c r="L78" s="44">
        <f t="shared" si="33"/>
        <v>23</v>
      </c>
      <c r="M78" s="39">
        <v>10</v>
      </c>
      <c r="N78" s="40">
        <f t="shared" si="30"/>
        <v>47.61904761904762</v>
      </c>
      <c r="O78" s="39">
        <v>7</v>
      </c>
      <c r="P78" s="39">
        <v>4</v>
      </c>
      <c r="Q78" s="39">
        <v>11</v>
      </c>
      <c r="R78" s="41">
        <f t="shared" si="31"/>
        <v>52.38095238095238</v>
      </c>
      <c r="S78" s="45">
        <v>2</v>
      </c>
      <c r="T78" s="46">
        <f t="shared" si="32"/>
        <v>8.695652173913043</v>
      </c>
      <c r="U78" s="97"/>
    </row>
    <row r="79" spans="1:21" ht="15.75" thickBot="1">
      <c r="A79" s="4">
        <v>43831</v>
      </c>
      <c r="B79" s="4">
        <v>44012</v>
      </c>
      <c r="C79" s="36"/>
      <c r="D79" s="37" t="s">
        <v>27</v>
      </c>
      <c r="E79" s="84">
        <f t="shared" si="26"/>
        <v>114</v>
      </c>
      <c r="F79" s="39">
        <v>80</v>
      </c>
      <c r="G79" s="40">
        <f t="shared" si="27"/>
        <v>71.428571428571431</v>
      </c>
      <c r="H79" s="39">
        <v>32</v>
      </c>
      <c r="I79" s="41">
        <f t="shared" si="28"/>
        <v>28.571428571428573</v>
      </c>
      <c r="J79" s="68">
        <v>2</v>
      </c>
      <c r="K79" s="43">
        <f t="shared" si="29"/>
        <v>1.7543859649122806</v>
      </c>
      <c r="L79" s="44">
        <f t="shared" si="33"/>
        <v>119</v>
      </c>
      <c r="M79" s="39">
        <v>48</v>
      </c>
      <c r="N79" s="40">
        <f t="shared" si="30"/>
        <v>42.10526315789474</v>
      </c>
      <c r="O79" s="39">
        <v>40</v>
      </c>
      <c r="P79" s="39">
        <v>26</v>
      </c>
      <c r="Q79" s="39">
        <v>66</v>
      </c>
      <c r="R79" s="41">
        <f t="shared" si="31"/>
        <v>57.89473684210526</v>
      </c>
      <c r="S79" s="45">
        <v>5</v>
      </c>
      <c r="T79" s="46">
        <f t="shared" si="32"/>
        <v>4.2016806722689077</v>
      </c>
      <c r="U79" s="97"/>
    </row>
    <row r="80" spans="1:21" ht="15.75" thickBot="1">
      <c r="A80" s="4">
        <v>43831</v>
      </c>
      <c r="B80" s="4">
        <v>44012</v>
      </c>
      <c r="C80" s="36"/>
      <c r="D80" s="37" t="s">
        <v>28</v>
      </c>
      <c r="E80" s="84">
        <f t="shared" si="26"/>
        <v>0</v>
      </c>
      <c r="F80" s="39">
        <v>0</v>
      </c>
      <c r="G80" s="40">
        <f t="shared" si="27"/>
        <v>0</v>
      </c>
      <c r="H80" s="39">
        <v>0</v>
      </c>
      <c r="I80" s="41">
        <f t="shared" si="28"/>
        <v>0</v>
      </c>
      <c r="J80" s="68">
        <v>0</v>
      </c>
      <c r="K80" s="43">
        <f t="shared" si="29"/>
        <v>0</v>
      </c>
      <c r="L80" s="44">
        <f t="shared" si="33"/>
        <v>75</v>
      </c>
      <c r="M80" s="39">
        <v>37</v>
      </c>
      <c r="N80" s="40">
        <f t="shared" si="30"/>
        <v>49.333333333333336</v>
      </c>
      <c r="O80" s="39">
        <v>29</v>
      </c>
      <c r="P80" s="39">
        <v>9</v>
      </c>
      <c r="Q80" s="39">
        <v>38</v>
      </c>
      <c r="R80" s="41">
        <f t="shared" si="31"/>
        <v>50.666666666666664</v>
      </c>
      <c r="S80" s="45">
        <v>0</v>
      </c>
      <c r="T80" s="46">
        <f t="shared" si="32"/>
        <v>0</v>
      </c>
      <c r="U80" s="97"/>
    </row>
    <row r="81" spans="1:21">
      <c r="A81" s="4">
        <v>43831</v>
      </c>
      <c r="B81" s="4">
        <v>44012</v>
      </c>
      <c r="C81" s="36"/>
      <c r="D81" s="37" t="s">
        <v>29</v>
      </c>
      <c r="E81" s="84">
        <f t="shared" si="26"/>
        <v>27</v>
      </c>
      <c r="F81" s="39">
        <v>20</v>
      </c>
      <c r="G81" s="40">
        <f t="shared" si="27"/>
        <v>80</v>
      </c>
      <c r="H81" s="39">
        <v>5</v>
      </c>
      <c r="I81" s="41">
        <f t="shared" si="28"/>
        <v>20</v>
      </c>
      <c r="J81" s="68">
        <v>2</v>
      </c>
      <c r="K81" s="43">
        <f t="shared" si="29"/>
        <v>7.4074074074074074</v>
      </c>
      <c r="L81" s="44">
        <f t="shared" si="33"/>
        <v>23</v>
      </c>
      <c r="M81" s="39">
        <v>21</v>
      </c>
      <c r="N81" s="40">
        <f t="shared" si="30"/>
        <v>95.454545454545453</v>
      </c>
      <c r="O81" s="39">
        <v>0</v>
      </c>
      <c r="P81" s="39">
        <v>1</v>
      </c>
      <c r="Q81" s="39">
        <v>1</v>
      </c>
      <c r="R81" s="41">
        <f t="shared" si="31"/>
        <v>4.5454545454545459</v>
      </c>
      <c r="S81" s="45">
        <v>1</v>
      </c>
      <c r="T81" s="46">
        <f t="shared" si="32"/>
        <v>4.3478260869565215</v>
      </c>
      <c r="U81" s="97"/>
    </row>
    <row r="82" spans="1:21">
      <c r="A82" s="279" t="s">
        <v>16</v>
      </c>
      <c r="B82" s="279"/>
      <c r="C82" s="279"/>
      <c r="D82" s="279"/>
      <c r="E82" s="49">
        <f t="shared" ref="E82:T82" si="34">SUM(E72:E81)</f>
        <v>249</v>
      </c>
      <c r="F82" s="51">
        <f t="shared" si="34"/>
        <v>157</v>
      </c>
      <c r="G82" s="52">
        <f t="shared" si="34"/>
        <v>406.63690476190476</v>
      </c>
      <c r="H82" s="51">
        <f t="shared" si="34"/>
        <v>80</v>
      </c>
      <c r="I82" s="52">
        <f t="shared" si="34"/>
        <v>93.363095238095241</v>
      </c>
      <c r="J82" s="51">
        <f t="shared" si="34"/>
        <v>12</v>
      </c>
      <c r="K82" s="54">
        <f t="shared" si="34"/>
        <v>16.854101064627379</v>
      </c>
      <c r="L82" s="55">
        <f t="shared" si="34"/>
        <v>363</v>
      </c>
      <c r="M82" s="51">
        <f t="shared" si="34"/>
        <v>159</v>
      </c>
      <c r="N82" s="52">
        <f t="shared" si="34"/>
        <v>416.94462199725353</v>
      </c>
      <c r="O82" s="51">
        <f t="shared" si="34"/>
        <v>108</v>
      </c>
      <c r="P82" s="51">
        <f t="shared" si="34"/>
        <v>84</v>
      </c>
      <c r="Q82" s="51">
        <f t="shared" si="34"/>
        <v>192</v>
      </c>
      <c r="R82" s="52">
        <f t="shared" si="34"/>
        <v>283.05537800274647</v>
      </c>
      <c r="S82" s="51">
        <f t="shared" si="34"/>
        <v>12</v>
      </c>
      <c r="T82" s="56">
        <f t="shared" si="34"/>
        <v>20.723419802703688</v>
      </c>
      <c r="U82" s="108"/>
    </row>
    <row r="83" spans="1:21" ht="15.75" thickBot="1">
      <c r="A83" s="281" t="s">
        <v>18</v>
      </c>
      <c r="B83" s="281"/>
      <c r="C83" s="281"/>
      <c r="D83" s="281"/>
      <c r="E83" s="38">
        <f>SUM(E82)</f>
        <v>249</v>
      </c>
      <c r="F83" s="60">
        <f>F82</f>
        <v>157</v>
      </c>
      <c r="G83" s="59">
        <f>IF(F83&gt;0,(F83*100/(E83-J83)),0)</f>
        <v>66.244725738396625</v>
      </c>
      <c r="H83" s="60">
        <f>H82</f>
        <v>80</v>
      </c>
      <c r="I83" s="61">
        <f>IF(H83&gt;0,(H83*100/(E83-J83)),0)</f>
        <v>33.755274261603375</v>
      </c>
      <c r="J83" s="65">
        <f>J82</f>
        <v>12</v>
      </c>
      <c r="K83" s="63">
        <f>IF(J83&gt;0,(J83*100/E83),0)</f>
        <v>4.8192771084337354</v>
      </c>
      <c r="L83" s="64">
        <f>L82</f>
        <v>363</v>
      </c>
      <c r="M83" s="60">
        <f>M82</f>
        <v>159</v>
      </c>
      <c r="N83" s="59">
        <f>IF(M83&gt;0,(M83*100/(L83-S83)),0)</f>
        <v>45.299145299145302</v>
      </c>
      <c r="O83" s="60">
        <f>O82</f>
        <v>108</v>
      </c>
      <c r="P83" s="60">
        <f>P82</f>
        <v>84</v>
      </c>
      <c r="Q83" s="60">
        <f>Q82</f>
        <v>192</v>
      </c>
      <c r="R83" s="61">
        <f>IF(Q83&gt;0,(Q83*100/(L83-S83)),0)</f>
        <v>54.700854700854698</v>
      </c>
      <c r="S83" s="65">
        <f>S82</f>
        <v>12</v>
      </c>
      <c r="T83" s="66">
        <f>IF(S83&gt;0,(S83*100/L83),0)</f>
        <v>3.3057851239669422</v>
      </c>
      <c r="U83" s="194" t="s">
        <v>19</v>
      </c>
    </row>
    <row r="84" spans="1:21" ht="15.75" thickBot="1">
      <c r="A84" s="283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5"/>
    </row>
    <row r="85" spans="1:21" ht="18.75">
      <c r="A85" s="215" t="s">
        <v>91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3"/>
    </row>
    <row r="86" spans="1:21" ht="19.5" thickBot="1">
      <c r="A86" s="218" t="s">
        <v>30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4"/>
    </row>
    <row r="87" spans="1:21" ht="15.75" thickBo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5.75" thickBot="1">
      <c r="A88" s="221" t="s">
        <v>1</v>
      </c>
      <c r="B88" s="222"/>
      <c r="C88" s="223" t="s">
        <v>2</v>
      </c>
      <c r="D88" s="288"/>
      <c r="E88" s="295" t="s">
        <v>3</v>
      </c>
      <c r="F88" s="233"/>
      <c r="G88" s="233"/>
      <c r="H88" s="233"/>
      <c r="I88" s="233"/>
      <c r="J88" s="233"/>
      <c r="K88" s="234"/>
      <c r="L88" s="232" t="s">
        <v>4</v>
      </c>
      <c r="M88" s="233"/>
      <c r="N88" s="233"/>
      <c r="O88" s="233"/>
      <c r="P88" s="233"/>
      <c r="Q88" s="233"/>
      <c r="R88" s="233"/>
      <c r="S88" s="233"/>
      <c r="T88" s="234"/>
      <c r="U88" s="80" t="s">
        <v>5</v>
      </c>
    </row>
    <row r="89" spans="1:21">
      <c r="A89" s="235" t="s">
        <v>6</v>
      </c>
      <c r="B89" s="235" t="s">
        <v>7</v>
      </c>
      <c r="C89" s="225"/>
      <c r="D89" s="289"/>
      <c r="E89" s="296" t="s">
        <v>8</v>
      </c>
      <c r="F89" s="272" t="s">
        <v>9</v>
      </c>
      <c r="G89" s="242"/>
      <c r="H89" s="265" t="s">
        <v>10</v>
      </c>
      <c r="I89" s="266"/>
      <c r="J89" s="267" t="s">
        <v>11</v>
      </c>
      <c r="K89" s="268"/>
      <c r="L89" s="269" t="s">
        <v>8</v>
      </c>
      <c r="M89" s="272" t="s">
        <v>9</v>
      </c>
      <c r="N89" s="242"/>
      <c r="O89" s="265" t="s">
        <v>10</v>
      </c>
      <c r="P89" s="273"/>
      <c r="Q89" s="273"/>
      <c r="R89" s="266"/>
      <c r="S89" s="274" t="s">
        <v>11</v>
      </c>
      <c r="T89" s="275"/>
      <c r="U89" s="193"/>
    </row>
    <row r="90" spans="1:21">
      <c r="A90" s="236"/>
      <c r="B90" s="236"/>
      <c r="C90" s="225"/>
      <c r="D90" s="289"/>
      <c r="E90" s="297"/>
      <c r="F90" s="259" t="s">
        <v>12</v>
      </c>
      <c r="G90" s="257" t="s">
        <v>13</v>
      </c>
      <c r="H90" s="259" t="s">
        <v>12</v>
      </c>
      <c r="I90" s="261" t="s">
        <v>13</v>
      </c>
      <c r="J90" s="243" t="s">
        <v>8</v>
      </c>
      <c r="K90" s="263" t="s">
        <v>13</v>
      </c>
      <c r="L90" s="270"/>
      <c r="M90" s="259" t="s">
        <v>12</v>
      </c>
      <c r="N90" s="257" t="s">
        <v>13</v>
      </c>
      <c r="O90" s="221" t="s">
        <v>12</v>
      </c>
      <c r="P90" s="276"/>
      <c r="Q90" s="222"/>
      <c r="R90" s="261" t="s">
        <v>13</v>
      </c>
      <c r="S90" s="243" t="s">
        <v>8</v>
      </c>
      <c r="T90" s="245" t="s">
        <v>13</v>
      </c>
      <c r="U90" s="97"/>
    </row>
    <row r="91" spans="1:21" ht="15.75" thickBot="1">
      <c r="A91" s="237"/>
      <c r="B91" s="237"/>
      <c r="C91" s="227"/>
      <c r="D91" s="290"/>
      <c r="E91" s="298"/>
      <c r="F91" s="260"/>
      <c r="G91" s="258"/>
      <c r="H91" s="260"/>
      <c r="I91" s="262"/>
      <c r="J91" s="244"/>
      <c r="K91" s="264"/>
      <c r="L91" s="271"/>
      <c r="M91" s="260"/>
      <c r="N91" s="258"/>
      <c r="O91" s="2" t="s">
        <v>14</v>
      </c>
      <c r="P91" s="3" t="s">
        <v>15</v>
      </c>
      <c r="Q91" s="3" t="s">
        <v>16</v>
      </c>
      <c r="R91" s="262"/>
      <c r="S91" s="244"/>
      <c r="T91" s="246"/>
      <c r="U91" s="97"/>
    </row>
    <row r="92" spans="1:21" ht="15.75" thickBot="1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97"/>
    </row>
    <row r="93" spans="1:21" ht="15.75" thickBot="1">
      <c r="A93" s="4">
        <v>43831</v>
      </c>
      <c r="B93" s="4">
        <v>44012</v>
      </c>
      <c r="C93" s="5"/>
      <c r="D93" s="164" t="s">
        <v>22</v>
      </c>
      <c r="E93" s="84">
        <f>F93+H93+J93</f>
        <v>2</v>
      </c>
      <c r="F93" s="10">
        <v>1</v>
      </c>
      <c r="G93" s="74">
        <f>IF(F93&gt;0,(F93*100/(E93-J93)),0)</f>
        <v>50</v>
      </c>
      <c r="H93" s="10">
        <v>1</v>
      </c>
      <c r="I93" s="75">
        <f>IF(H93&gt;0,(H93*100/(E93-J93)),0)</f>
        <v>50</v>
      </c>
      <c r="J93" s="12">
        <v>0</v>
      </c>
      <c r="K93" s="76">
        <f>IF(J93&gt;0,(J93*100/(E93)),0)</f>
        <v>0</v>
      </c>
      <c r="L93" s="14">
        <f>M93+Q93+S93</f>
        <v>1</v>
      </c>
      <c r="M93" s="10">
        <v>1</v>
      </c>
      <c r="N93" s="74">
        <f>IF(M93&gt;0,(M93*100/(L93-S93)),0)</f>
        <v>100</v>
      </c>
      <c r="O93" s="10">
        <v>0</v>
      </c>
      <c r="P93" s="10">
        <v>0</v>
      </c>
      <c r="Q93" s="10">
        <v>0</v>
      </c>
      <c r="R93" s="75">
        <f>IF(Q93&gt;0,(Q93*100/(L93-S93)),0)</f>
        <v>0</v>
      </c>
      <c r="S93" s="15">
        <v>0</v>
      </c>
      <c r="T93" s="77">
        <f>IF(S93&gt;0,(S93*100/(L93)),0)</f>
        <v>0</v>
      </c>
      <c r="U93" s="189"/>
    </row>
    <row r="94" spans="1:21" ht="15.75" hidden="1" thickBot="1">
      <c r="A94" s="4">
        <v>43831</v>
      </c>
      <c r="B94" s="4">
        <v>44012</v>
      </c>
      <c r="C94" s="5"/>
      <c r="D94" s="164" t="s">
        <v>23</v>
      </c>
      <c r="E94" s="84">
        <f t="shared" ref="E94:E101" si="35">F94+H94+J94</f>
        <v>0</v>
      </c>
      <c r="F94" s="39">
        <v>0</v>
      </c>
      <c r="G94" s="40">
        <f t="shared" ref="G94:G101" si="36">IF(F94&gt;0,(F94*100/(E94-J94)),0)</f>
        <v>0</v>
      </c>
      <c r="H94" s="39">
        <v>0</v>
      </c>
      <c r="I94" s="41">
        <f t="shared" ref="I94:I101" si="37">IF(H94&gt;0,(H94*100/(E94-J94)),0)</f>
        <v>0</v>
      </c>
      <c r="J94" s="68">
        <v>0</v>
      </c>
      <c r="K94" s="43">
        <f t="shared" ref="K94:K101" si="38">IF(J94&gt;0,(J94*100/(E94)),0)</f>
        <v>0</v>
      </c>
      <c r="L94" s="14">
        <f t="shared" ref="L94:L101" si="39">M94+Q94+S94</f>
        <v>0</v>
      </c>
      <c r="M94" s="39">
        <v>0</v>
      </c>
      <c r="N94" s="40">
        <f t="shared" ref="N94:N101" si="40">IF(M94&gt;0,(M94*100/(L94-S94)),0)</f>
        <v>0</v>
      </c>
      <c r="O94" s="39">
        <v>0</v>
      </c>
      <c r="P94" s="39">
        <v>0</v>
      </c>
      <c r="Q94" s="39">
        <v>0</v>
      </c>
      <c r="R94" s="41">
        <f t="shared" ref="R94:R101" si="41">IF(Q94&gt;0,(Q94*100/(L94-S94)),0)</f>
        <v>0</v>
      </c>
      <c r="S94" s="45">
        <v>0</v>
      </c>
      <c r="T94" s="46">
        <f t="shared" ref="T94:T101" si="42">IF(S94&gt;0,(S94*100/(L94)),0)</f>
        <v>0</v>
      </c>
      <c r="U94" s="195"/>
    </row>
    <row r="95" spans="1:21" ht="15.75" hidden="1" thickBot="1">
      <c r="A95" s="4">
        <v>43831</v>
      </c>
      <c r="B95" s="4">
        <v>44012</v>
      </c>
      <c r="C95" s="5"/>
      <c r="D95" s="164" t="s">
        <v>24</v>
      </c>
      <c r="E95" s="84">
        <f t="shared" si="35"/>
        <v>0</v>
      </c>
      <c r="F95" s="39">
        <v>0</v>
      </c>
      <c r="G95" s="40">
        <f t="shared" si="36"/>
        <v>0</v>
      </c>
      <c r="H95" s="39">
        <v>0</v>
      </c>
      <c r="I95" s="41">
        <f t="shared" si="37"/>
        <v>0</v>
      </c>
      <c r="J95" s="68">
        <v>0</v>
      </c>
      <c r="K95" s="43">
        <f t="shared" si="38"/>
        <v>0</v>
      </c>
      <c r="L95" s="14">
        <f t="shared" si="39"/>
        <v>0</v>
      </c>
      <c r="M95" s="39">
        <v>0</v>
      </c>
      <c r="N95" s="40">
        <f t="shared" si="40"/>
        <v>0</v>
      </c>
      <c r="O95" s="39">
        <v>0</v>
      </c>
      <c r="P95" s="39">
        <v>0</v>
      </c>
      <c r="Q95" s="39">
        <v>0</v>
      </c>
      <c r="R95" s="41">
        <f t="shared" si="41"/>
        <v>0</v>
      </c>
      <c r="S95" s="45">
        <v>0</v>
      </c>
      <c r="T95" s="46">
        <f t="shared" si="42"/>
        <v>0</v>
      </c>
      <c r="U95" s="195"/>
    </row>
    <row r="96" spans="1:21" ht="15.75" hidden="1" thickBot="1">
      <c r="A96" s="4">
        <v>43831</v>
      </c>
      <c r="B96" s="4">
        <v>44012</v>
      </c>
      <c r="C96" s="36"/>
      <c r="D96" s="164" t="s">
        <v>25</v>
      </c>
      <c r="E96" s="84">
        <f t="shared" si="35"/>
        <v>0</v>
      </c>
      <c r="F96" s="39">
        <v>0</v>
      </c>
      <c r="G96" s="40">
        <f t="shared" si="36"/>
        <v>0</v>
      </c>
      <c r="H96" s="39">
        <v>0</v>
      </c>
      <c r="I96" s="41">
        <f t="shared" si="37"/>
        <v>0</v>
      </c>
      <c r="J96" s="68">
        <v>0</v>
      </c>
      <c r="K96" s="43">
        <f t="shared" si="38"/>
        <v>0</v>
      </c>
      <c r="L96" s="14">
        <f t="shared" si="39"/>
        <v>0</v>
      </c>
      <c r="M96" s="39">
        <v>0</v>
      </c>
      <c r="N96" s="40">
        <f t="shared" si="40"/>
        <v>0</v>
      </c>
      <c r="O96" s="39">
        <v>0</v>
      </c>
      <c r="P96" s="39">
        <v>0</v>
      </c>
      <c r="Q96" s="39">
        <v>0</v>
      </c>
      <c r="R96" s="41">
        <f t="shared" si="41"/>
        <v>0</v>
      </c>
      <c r="S96" s="45">
        <v>0</v>
      </c>
      <c r="T96" s="46">
        <f t="shared" si="42"/>
        <v>0</v>
      </c>
      <c r="U96" s="97"/>
    </row>
    <row r="97" spans="1:21" ht="15.75" thickBot="1">
      <c r="A97" s="4">
        <v>43831</v>
      </c>
      <c r="B97" s="4">
        <v>44012</v>
      </c>
      <c r="C97" s="36"/>
      <c r="D97" s="164" t="s">
        <v>17</v>
      </c>
      <c r="E97" s="84">
        <f t="shared" si="35"/>
        <v>147</v>
      </c>
      <c r="F97" s="39">
        <v>78</v>
      </c>
      <c r="G97" s="40">
        <f t="shared" si="36"/>
        <v>59.090909090909093</v>
      </c>
      <c r="H97" s="39">
        <v>54</v>
      </c>
      <c r="I97" s="41">
        <f t="shared" si="37"/>
        <v>40.909090909090907</v>
      </c>
      <c r="J97" s="68">
        <v>15</v>
      </c>
      <c r="K97" s="43">
        <f t="shared" si="38"/>
        <v>10.204081632653061</v>
      </c>
      <c r="L97" s="14">
        <f t="shared" si="39"/>
        <v>197</v>
      </c>
      <c r="M97" s="39">
        <v>53</v>
      </c>
      <c r="N97" s="40">
        <f t="shared" si="40"/>
        <v>27.179487179487179</v>
      </c>
      <c r="O97" s="39">
        <v>58</v>
      </c>
      <c r="P97" s="39">
        <v>84</v>
      </c>
      <c r="Q97" s="39">
        <v>142</v>
      </c>
      <c r="R97" s="41">
        <f t="shared" si="41"/>
        <v>72.820512820512818</v>
      </c>
      <c r="S97" s="45">
        <v>2</v>
      </c>
      <c r="T97" s="46">
        <f t="shared" si="42"/>
        <v>1.015228426395939</v>
      </c>
      <c r="U97" s="97"/>
    </row>
    <row r="98" spans="1:21" ht="15.75" thickBot="1">
      <c r="A98" s="4">
        <v>43831</v>
      </c>
      <c r="B98" s="4">
        <v>44012</v>
      </c>
      <c r="C98" s="36"/>
      <c r="D98" s="164" t="s">
        <v>26</v>
      </c>
      <c r="E98" s="84">
        <f t="shared" si="35"/>
        <v>0</v>
      </c>
      <c r="F98" s="39">
        <v>0</v>
      </c>
      <c r="G98" s="40">
        <f t="shared" si="36"/>
        <v>0</v>
      </c>
      <c r="H98" s="39">
        <v>0</v>
      </c>
      <c r="I98" s="41">
        <f t="shared" si="37"/>
        <v>0</v>
      </c>
      <c r="J98" s="68">
        <v>0</v>
      </c>
      <c r="K98" s="43">
        <f t="shared" si="38"/>
        <v>0</v>
      </c>
      <c r="L98" s="14">
        <f t="shared" si="39"/>
        <v>19</v>
      </c>
      <c r="M98" s="39">
        <v>5</v>
      </c>
      <c r="N98" s="40">
        <f t="shared" si="40"/>
        <v>27.777777777777779</v>
      </c>
      <c r="O98" s="39">
        <v>11</v>
      </c>
      <c r="P98" s="39">
        <v>2</v>
      </c>
      <c r="Q98" s="39">
        <v>13</v>
      </c>
      <c r="R98" s="41">
        <f t="shared" si="41"/>
        <v>72.222222222222229</v>
      </c>
      <c r="S98" s="45">
        <v>1</v>
      </c>
      <c r="T98" s="46">
        <f t="shared" si="42"/>
        <v>5.2631578947368425</v>
      </c>
      <c r="U98" s="97"/>
    </row>
    <row r="99" spans="1:21" ht="15.75" thickBot="1">
      <c r="A99" s="4">
        <v>43831</v>
      </c>
      <c r="B99" s="4">
        <v>44012</v>
      </c>
      <c r="C99" s="36"/>
      <c r="D99" s="164" t="s">
        <v>27</v>
      </c>
      <c r="E99" s="84">
        <f t="shared" si="35"/>
        <v>179</v>
      </c>
      <c r="F99" s="39">
        <v>113</v>
      </c>
      <c r="G99" s="40">
        <f t="shared" si="36"/>
        <v>66.470588235294116</v>
      </c>
      <c r="H99" s="39">
        <v>57</v>
      </c>
      <c r="I99" s="41">
        <f t="shared" si="37"/>
        <v>33.529411764705884</v>
      </c>
      <c r="J99" s="68">
        <v>9</v>
      </c>
      <c r="K99" s="43">
        <f t="shared" si="38"/>
        <v>5.027932960893855</v>
      </c>
      <c r="L99" s="14">
        <f t="shared" si="39"/>
        <v>171</v>
      </c>
      <c r="M99" s="39">
        <v>87</v>
      </c>
      <c r="N99" s="40">
        <f t="shared" si="40"/>
        <v>51.785714285714285</v>
      </c>
      <c r="O99" s="39">
        <v>55</v>
      </c>
      <c r="P99" s="39">
        <v>26</v>
      </c>
      <c r="Q99" s="39">
        <v>81</v>
      </c>
      <c r="R99" s="41">
        <f t="shared" si="41"/>
        <v>48.214285714285715</v>
      </c>
      <c r="S99" s="45">
        <v>3</v>
      </c>
      <c r="T99" s="46">
        <f t="shared" si="42"/>
        <v>1.7543859649122806</v>
      </c>
      <c r="U99" s="97"/>
    </row>
    <row r="100" spans="1:21" ht="15.75" thickBot="1">
      <c r="A100" s="4">
        <v>43831</v>
      </c>
      <c r="B100" s="4">
        <v>44012</v>
      </c>
      <c r="C100" s="36"/>
      <c r="D100" s="164" t="s">
        <v>28</v>
      </c>
      <c r="E100" s="84">
        <f t="shared" si="35"/>
        <v>0</v>
      </c>
      <c r="F100" s="39">
        <v>0</v>
      </c>
      <c r="G100" s="40">
        <f t="shared" si="36"/>
        <v>0</v>
      </c>
      <c r="H100" s="39">
        <v>0</v>
      </c>
      <c r="I100" s="41">
        <f t="shared" si="37"/>
        <v>0</v>
      </c>
      <c r="J100" s="68">
        <v>0</v>
      </c>
      <c r="K100" s="43">
        <f t="shared" si="38"/>
        <v>0</v>
      </c>
      <c r="L100" s="14">
        <f t="shared" si="39"/>
        <v>119</v>
      </c>
      <c r="M100" s="39">
        <v>61</v>
      </c>
      <c r="N100" s="40">
        <f t="shared" si="40"/>
        <v>51.694915254237287</v>
      </c>
      <c r="O100" s="39">
        <v>47</v>
      </c>
      <c r="P100" s="39">
        <v>10</v>
      </c>
      <c r="Q100" s="39">
        <v>57</v>
      </c>
      <c r="R100" s="41">
        <f t="shared" si="41"/>
        <v>48.305084745762713</v>
      </c>
      <c r="S100" s="45">
        <v>1</v>
      </c>
      <c r="T100" s="46">
        <f t="shared" si="42"/>
        <v>0.84033613445378152</v>
      </c>
      <c r="U100" s="97"/>
    </row>
    <row r="101" spans="1:21">
      <c r="A101" s="4">
        <v>43831</v>
      </c>
      <c r="B101" s="4">
        <v>44012</v>
      </c>
      <c r="C101" s="36"/>
      <c r="D101" s="164" t="s">
        <v>29</v>
      </c>
      <c r="E101" s="84">
        <f t="shared" si="35"/>
        <v>62</v>
      </c>
      <c r="F101" s="39">
        <v>52</v>
      </c>
      <c r="G101" s="40">
        <f t="shared" si="36"/>
        <v>85.245901639344268</v>
      </c>
      <c r="H101" s="39">
        <v>9</v>
      </c>
      <c r="I101" s="41">
        <f t="shared" si="37"/>
        <v>14.754098360655737</v>
      </c>
      <c r="J101" s="68">
        <v>1</v>
      </c>
      <c r="K101" s="43">
        <f t="shared" si="38"/>
        <v>1.6129032258064515</v>
      </c>
      <c r="L101" s="14">
        <f t="shared" si="39"/>
        <v>57</v>
      </c>
      <c r="M101" s="39">
        <v>41</v>
      </c>
      <c r="N101" s="40">
        <f t="shared" si="40"/>
        <v>71.929824561403507</v>
      </c>
      <c r="O101" s="39">
        <v>9</v>
      </c>
      <c r="P101" s="39">
        <v>7</v>
      </c>
      <c r="Q101" s="39">
        <v>16</v>
      </c>
      <c r="R101" s="41">
        <f t="shared" si="41"/>
        <v>28.07017543859649</v>
      </c>
      <c r="S101" s="45">
        <v>0</v>
      </c>
      <c r="T101" s="46">
        <f t="shared" si="42"/>
        <v>0</v>
      </c>
      <c r="U101" s="97"/>
    </row>
    <row r="102" spans="1:21">
      <c r="A102" s="279" t="s">
        <v>16</v>
      </c>
      <c r="B102" s="279"/>
      <c r="C102" s="279"/>
      <c r="D102" s="279"/>
      <c r="E102" s="49">
        <f t="shared" ref="E102:T102" si="43">SUM(E93:E101)</f>
        <v>390</v>
      </c>
      <c r="F102" s="51">
        <f t="shared" si="43"/>
        <v>244</v>
      </c>
      <c r="G102" s="52">
        <f t="shared" si="43"/>
        <v>260.80739896554746</v>
      </c>
      <c r="H102" s="51">
        <f t="shared" si="43"/>
        <v>121</v>
      </c>
      <c r="I102" s="52">
        <f t="shared" si="43"/>
        <v>139.19260103445254</v>
      </c>
      <c r="J102" s="51">
        <f t="shared" si="43"/>
        <v>25</v>
      </c>
      <c r="K102" s="54">
        <f t="shared" si="43"/>
        <v>16.844917819353366</v>
      </c>
      <c r="L102" s="55">
        <f t="shared" si="43"/>
        <v>564</v>
      </c>
      <c r="M102" s="51">
        <f t="shared" si="43"/>
        <v>248</v>
      </c>
      <c r="N102" s="52">
        <f t="shared" si="43"/>
        <v>330.36771905862003</v>
      </c>
      <c r="O102" s="51">
        <f t="shared" si="43"/>
        <v>180</v>
      </c>
      <c r="P102" s="51">
        <f t="shared" si="43"/>
        <v>129</v>
      </c>
      <c r="Q102" s="51">
        <f t="shared" si="43"/>
        <v>309</v>
      </c>
      <c r="R102" s="52">
        <f t="shared" si="43"/>
        <v>269.63228094137997</v>
      </c>
      <c r="S102" s="51">
        <f t="shared" si="43"/>
        <v>7</v>
      </c>
      <c r="T102" s="56">
        <f t="shared" si="43"/>
        <v>8.8731084204988449</v>
      </c>
      <c r="U102" s="108"/>
    </row>
    <row r="103" spans="1:21" ht="15.75" thickBot="1">
      <c r="A103" s="281" t="s">
        <v>18</v>
      </c>
      <c r="B103" s="281"/>
      <c r="C103" s="281"/>
      <c r="D103" s="281"/>
      <c r="E103" s="38">
        <f>SUM(E102)</f>
        <v>390</v>
      </c>
      <c r="F103" s="60">
        <f>F102</f>
        <v>244</v>
      </c>
      <c r="G103" s="59">
        <f>IF(F103&gt;0,(F103*100/(E103-J103)),0)</f>
        <v>66.849315068493155</v>
      </c>
      <c r="H103" s="60">
        <f>H102</f>
        <v>121</v>
      </c>
      <c r="I103" s="61">
        <f>IF(H103&gt;0,(H103*100/(E103-J103)),0)</f>
        <v>33.150684931506852</v>
      </c>
      <c r="J103" s="65">
        <f>J102</f>
        <v>25</v>
      </c>
      <c r="K103" s="63">
        <f>IF(J103&gt;0,(J103*100/E103),0)</f>
        <v>6.4102564102564106</v>
      </c>
      <c r="L103" s="64">
        <f>L102</f>
        <v>564</v>
      </c>
      <c r="M103" s="60">
        <f>M102</f>
        <v>248</v>
      </c>
      <c r="N103" s="59">
        <f>IF(M103&gt;0,(M103*100/(L103-S103)),0)</f>
        <v>44.524236983842009</v>
      </c>
      <c r="O103" s="60">
        <f>O102</f>
        <v>180</v>
      </c>
      <c r="P103" s="60">
        <f>P102</f>
        <v>129</v>
      </c>
      <c r="Q103" s="60">
        <f>Q102</f>
        <v>309</v>
      </c>
      <c r="R103" s="61">
        <f>IF(Q103&gt;0,(Q103*100/(L103-S103)),0)</f>
        <v>55.475763016157991</v>
      </c>
      <c r="S103" s="65">
        <f>S102</f>
        <v>7</v>
      </c>
      <c r="T103" s="66">
        <f>IF(S103&gt;0,(S103*100/L103),0)</f>
        <v>1.2411347517730495</v>
      </c>
      <c r="U103" s="194" t="s">
        <v>19</v>
      </c>
    </row>
    <row r="104" spans="1:21" ht="15.75" thickBot="1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6"/>
    </row>
    <row r="105" spans="1:21" ht="18.75">
      <c r="A105" s="215" t="s">
        <v>135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3"/>
    </row>
    <row r="106" spans="1:21" ht="19.5" thickBot="1">
      <c r="A106" s="218" t="s">
        <v>47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4"/>
    </row>
    <row r="107" spans="1:21" ht="15.75" thickBo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5.75" thickBot="1">
      <c r="A108" s="221" t="s">
        <v>1</v>
      </c>
      <c r="B108" s="222"/>
      <c r="C108" s="223" t="s">
        <v>2</v>
      </c>
      <c r="D108" s="288"/>
      <c r="E108" s="295" t="s">
        <v>3</v>
      </c>
      <c r="F108" s="233"/>
      <c r="G108" s="233"/>
      <c r="H108" s="233"/>
      <c r="I108" s="233"/>
      <c r="J108" s="233"/>
      <c r="K108" s="234"/>
      <c r="L108" s="232" t="s">
        <v>4</v>
      </c>
      <c r="M108" s="233"/>
      <c r="N108" s="233"/>
      <c r="O108" s="233"/>
      <c r="P108" s="233"/>
      <c r="Q108" s="233"/>
      <c r="R108" s="233"/>
      <c r="S108" s="233"/>
      <c r="T108" s="234"/>
      <c r="U108" s="80" t="s">
        <v>5</v>
      </c>
    </row>
    <row r="109" spans="1:21">
      <c r="A109" s="235" t="s">
        <v>6</v>
      </c>
      <c r="B109" s="235" t="s">
        <v>7</v>
      </c>
      <c r="C109" s="225"/>
      <c r="D109" s="289"/>
      <c r="E109" s="296" t="s">
        <v>8</v>
      </c>
      <c r="F109" s="272" t="s">
        <v>9</v>
      </c>
      <c r="G109" s="242"/>
      <c r="H109" s="265" t="s">
        <v>10</v>
      </c>
      <c r="I109" s="266"/>
      <c r="J109" s="267" t="s">
        <v>11</v>
      </c>
      <c r="K109" s="268"/>
      <c r="L109" s="269" t="s">
        <v>8</v>
      </c>
      <c r="M109" s="272" t="s">
        <v>9</v>
      </c>
      <c r="N109" s="242"/>
      <c r="O109" s="265" t="s">
        <v>10</v>
      </c>
      <c r="P109" s="273"/>
      <c r="Q109" s="273"/>
      <c r="R109" s="266"/>
      <c r="S109" s="274" t="s">
        <v>11</v>
      </c>
      <c r="T109" s="275"/>
      <c r="U109" s="193"/>
    </row>
    <row r="110" spans="1:21">
      <c r="A110" s="236"/>
      <c r="B110" s="236"/>
      <c r="C110" s="225"/>
      <c r="D110" s="289"/>
      <c r="E110" s="297"/>
      <c r="F110" s="259" t="s">
        <v>12</v>
      </c>
      <c r="G110" s="257" t="s">
        <v>13</v>
      </c>
      <c r="H110" s="259" t="s">
        <v>12</v>
      </c>
      <c r="I110" s="261" t="s">
        <v>13</v>
      </c>
      <c r="J110" s="243" t="s">
        <v>8</v>
      </c>
      <c r="K110" s="263" t="s">
        <v>13</v>
      </c>
      <c r="L110" s="270"/>
      <c r="M110" s="259" t="s">
        <v>12</v>
      </c>
      <c r="N110" s="257" t="s">
        <v>13</v>
      </c>
      <c r="O110" s="221" t="s">
        <v>12</v>
      </c>
      <c r="P110" s="276"/>
      <c r="Q110" s="222"/>
      <c r="R110" s="261" t="s">
        <v>13</v>
      </c>
      <c r="S110" s="243" t="s">
        <v>8</v>
      </c>
      <c r="T110" s="245" t="s">
        <v>13</v>
      </c>
      <c r="U110" s="97"/>
    </row>
    <row r="111" spans="1:21" ht="15.75" thickBot="1">
      <c r="A111" s="237"/>
      <c r="B111" s="237"/>
      <c r="C111" s="227"/>
      <c r="D111" s="290"/>
      <c r="E111" s="298"/>
      <c r="F111" s="260"/>
      <c r="G111" s="258"/>
      <c r="H111" s="260"/>
      <c r="I111" s="262"/>
      <c r="J111" s="244"/>
      <c r="K111" s="264"/>
      <c r="L111" s="271"/>
      <c r="M111" s="260"/>
      <c r="N111" s="258"/>
      <c r="O111" s="2" t="s">
        <v>14</v>
      </c>
      <c r="P111" s="3" t="s">
        <v>15</v>
      </c>
      <c r="Q111" s="3" t="s">
        <v>16</v>
      </c>
      <c r="R111" s="262"/>
      <c r="S111" s="244"/>
      <c r="T111" s="246"/>
      <c r="U111" s="97"/>
    </row>
    <row r="112" spans="1:21" ht="15.75" thickBot="1">
      <c r="A112" s="247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97"/>
    </row>
    <row r="113" spans="1:21">
      <c r="A113" s="4">
        <v>43831</v>
      </c>
      <c r="B113" s="4">
        <v>44012</v>
      </c>
      <c r="C113" s="5"/>
      <c r="D113" s="37" t="s">
        <v>29</v>
      </c>
      <c r="E113" s="84">
        <f>F113+H113+J113</f>
        <v>16</v>
      </c>
      <c r="F113" s="10">
        <v>12</v>
      </c>
      <c r="G113" s="74">
        <f>IF(F113&gt;0,(F113*100/(E113-J113)),0)</f>
        <v>75</v>
      </c>
      <c r="H113" s="10">
        <v>4</v>
      </c>
      <c r="I113" s="75">
        <f>IF(H113&gt;0,(H113*100/(E113-J113)),0)</f>
        <v>25</v>
      </c>
      <c r="J113" s="12">
        <v>0</v>
      </c>
      <c r="K113" s="76">
        <f>IF(J113&gt;0,(J113*100/(E113)),0)</f>
        <v>0</v>
      </c>
      <c r="L113" s="14">
        <f>M113+Q113+S113</f>
        <v>22</v>
      </c>
      <c r="M113" s="10">
        <v>13</v>
      </c>
      <c r="N113" s="74">
        <f>IF(M113&gt;0,(M113*100/(L113-S113)),0)</f>
        <v>59.090909090909093</v>
      </c>
      <c r="O113" s="10">
        <v>5</v>
      </c>
      <c r="P113" s="10">
        <v>4</v>
      </c>
      <c r="Q113" s="10">
        <v>9</v>
      </c>
      <c r="R113" s="75">
        <f>IF(Q113&gt;0,(Q113*100/(L113-S113)),0)</f>
        <v>40.909090909090907</v>
      </c>
      <c r="S113" s="15">
        <v>0</v>
      </c>
      <c r="T113" s="77">
        <f>IF(S113&gt;0,(S113*100/(L113)),0)</f>
        <v>0</v>
      </c>
      <c r="U113" s="189"/>
    </row>
    <row r="114" spans="1:21">
      <c r="A114" s="279" t="s">
        <v>16</v>
      </c>
      <c r="B114" s="279"/>
      <c r="C114" s="279"/>
      <c r="D114" s="279"/>
      <c r="E114" s="49">
        <f t="shared" ref="E114:T114" si="44">SUM(E113:E113)</f>
        <v>16</v>
      </c>
      <c r="F114" s="51">
        <f t="shared" si="44"/>
        <v>12</v>
      </c>
      <c r="G114" s="52">
        <f t="shared" si="44"/>
        <v>75</v>
      </c>
      <c r="H114" s="51">
        <f t="shared" si="44"/>
        <v>4</v>
      </c>
      <c r="I114" s="52">
        <f t="shared" si="44"/>
        <v>25</v>
      </c>
      <c r="J114" s="51">
        <f t="shared" si="44"/>
        <v>0</v>
      </c>
      <c r="K114" s="54">
        <f t="shared" si="44"/>
        <v>0</v>
      </c>
      <c r="L114" s="55">
        <f t="shared" si="44"/>
        <v>22</v>
      </c>
      <c r="M114" s="51">
        <f t="shared" si="44"/>
        <v>13</v>
      </c>
      <c r="N114" s="52">
        <f t="shared" si="44"/>
        <v>59.090909090909093</v>
      </c>
      <c r="O114" s="51">
        <f t="shared" si="44"/>
        <v>5</v>
      </c>
      <c r="P114" s="51">
        <f t="shared" si="44"/>
        <v>4</v>
      </c>
      <c r="Q114" s="51">
        <f t="shared" si="44"/>
        <v>9</v>
      </c>
      <c r="R114" s="52">
        <f t="shared" si="44"/>
        <v>40.909090909090907</v>
      </c>
      <c r="S114" s="51">
        <f t="shared" si="44"/>
        <v>0</v>
      </c>
      <c r="T114" s="56">
        <f t="shared" si="44"/>
        <v>0</v>
      </c>
      <c r="U114" s="108"/>
    </row>
    <row r="115" spans="1:21" ht="15.75" thickBot="1">
      <c r="A115" s="281" t="s">
        <v>18</v>
      </c>
      <c r="B115" s="281"/>
      <c r="C115" s="281"/>
      <c r="D115" s="281"/>
      <c r="E115" s="38">
        <f>SUM(E114)</f>
        <v>16</v>
      </c>
      <c r="F115" s="60">
        <f>F114</f>
        <v>12</v>
      </c>
      <c r="G115" s="59">
        <f>IF(F115&gt;0,(F115*100/(E115-J115)),0)</f>
        <v>75</v>
      </c>
      <c r="H115" s="60">
        <f>H114</f>
        <v>4</v>
      </c>
      <c r="I115" s="61">
        <f>IF(H115&gt;0,(H115*100/(E115-J115)),0)</f>
        <v>25</v>
      </c>
      <c r="J115" s="65">
        <f>J114</f>
        <v>0</v>
      </c>
      <c r="K115" s="63">
        <f>IF(J115&gt;0,(J115*100/E115),0)</f>
        <v>0</v>
      </c>
      <c r="L115" s="64">
        <f>L114</f>
        <v>22</v>
      </c>
      <c r="M115" s="60">
        <f>M114</f>
        <v>13</v>
      </c>
      <c r="N115" s="59">
        <f>IF(M115&gt;0,(M115*100/(L115-S115)),0)</f>
        <v>59.090909090909093</v>
      </c>
      <c r="O115" s="60">
        <f>O114</f>
        <v>5</v>
      </c>
      <c r="P115" s="60">
        <f>P114</f>
        <v>4</v>
      </c>
      <c r="Q115" s="60">
        <f>Q114</f>
        <v>9</v>
      </c>
      <c r="R115" s="61">
        <f>IF(Q115&gt;0,(Q115*100/(L115-S115)),0)</f>
        <v>40.909090909090907</v>
      </c>
      <c r="S115" s="65">
        <f>S114</f>
        <v>0</v>
      </c>
      <c r="T115" s="66">
        <f>IF(S115&gt;0,(S115*100/L115),0)</f>
        <v>0</v>
      </c>
      <c r="U115" s="194" t="s">
        <v>19</v>
      </c>
    </row>
    <row r="116" spans="1:21">
      <c r="A116" s="221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308"/>
    </row>
    <row r="117" spans="1:21" ht="15.75" thickBot="1">
      <c r="A117" s="283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307"/>
    </row>
    <row r="118" spans="1:21" ht="18.75">
      <c r="A118" s="215" t="s">
        <v>90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3"/>
    </row>
    <row r="119" spans="1:21" ht="19.5" thickBot="1">
      <c r="A119" s="218" t="s">
        <v>48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4"/>
    </row>
    <row r="120" spans="1:21" ht="15.75" thickBo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5.75" thickBot="1">
      <c r="A121" s="221" t="s">
        <v>1</v>
      </c>
      <c r="B121" s="222"/>
      <c r="C121" s="223" t="s">
        <v>2</v>
      </c>
      <c r="D121" s="288"/>
      <c r="E121" s="295" t="s">
        <v>3</v>
      </c>
      <c r="F121" s="233"/>
      <c r="G121" s="233"/>
      <c r="H121" s="233"/>
      <c r="I121" s="233"/>
      <c r="J121" s="233"/>
      <c r="K121" s="234"/>
      <c r="L121" s="232" t="s">
        <v>4</v>
      </c>
      <c r="M121" s="233"/>
      <c r="N121" s="233"/>
      <c r="O121" s="233"/>
      <c r="P121" s="233"/>
      <c r="Q121" s="233"/>
      <c r="R121" s="233"/>
      <c r="S121" s="233"/>
      <c r="T121" s="234"/>
      <c r="U121" s="80" t="s">
        <v>5</v>
      </c>
    </row>
    <row r="122" spans="1:21">
      <c r="A122" s="235" t="s">
        <v>6</v>
      </c>
      <c r="B122" s="235" t="s">
        <v>7</v>
      </c>
      <c r="C122" s="225"/>
      <c r="D122" s="289"/>
      <c r="E122" s="296" t="s">
        <v>8</v>
      </c>
      <c r="F122" s="272" t="s">
        <v>9</v>
      </c>
      <c r="G122" s="242"/>
      <c r="H122" s="265" t="s">
        <v>10</v>
      </c>
      <c r="I122" s="266"/>
      <c r="J122" s="267" t="s">
        <v>11</v>
      </c>
      <c r="K122" s="268"/>
      <c r="L122" s="269" t="s">
        <v>8</v>
      </c>
      <c r="M122" s="272" t="s">
        <v>9</v>
      </c>
      <c r="N122" s="242"/>
      <c r="O122" s="265" t="s">
        <v>10</v>
      </c>
      <c r="P122" s="273"/>
      <c r="Q122" s="273"/>
      <c r="R122" s="266"/>
      <c r="S122" s="274" t="s">
        <v>11</v>
      </c>
      <c r="T122" s="275"/>
      <c r="U122" s="193"/>
    </row>
    <row r="123" spans="1:21">
      <c r="A123" s="236"/>
      <c r="B123" s="236"/>
      <c r="C123" s="225"/>
      <c r="D123" s="289"/>
      <c r="E123" s="297"/>
      <c r="F123" s="259" t="s">
        <v>12</v>
      </c>
      <c r="G123" s="257" t="s">
        <v>13</v>
      </c>
      <c r="H123" s="259" t="s">
        <v>12</v>
      </c>
      <c r="I123" s="261" t="s">
        <v>13</v>
      </c>
      <c r="J123" s="243" t="s">
        <v>8</v>
      </c>
      <c r="K123" s="263" t="s">
        <v>13</v>
      </c>
      <c r="L123" s="270"/>
      <c r="M123" s="259" t="s">
        <v>12</v>
      </c>
      <c r="N123" s="257" t="s">
        <v>13</v>
      </c>
      <c r="O123" s="221" t="s">
        <v>12</v>
      </c>
      <c r="P123" s="276"/>
      <c r="Q123" s="222"/>
      <c r="R123" s="261" t="s">
        <v>13</v>
      </c>
      <c r="S123" s="243" t="s">
        <v>8</v>
      </c>
      <c r="T123" s="245" t="s">
        <v>13</v>
      </c>
      <c r="U123" s="97"/>
    </row>
    <row r="124" spans="1:21" ht="15.75" thickBot="1">
      <c r="A124" s="237"/>
      <c r="B124" s="237"/>
      <c r="C124" s="227"/>
      <c r="D124" s="290"/>
      <c r="E124" s="298"/>
      <c r="F124" s="260"/>
      <c r="G124" s="258"/>
      <c r="H124" s="260"/>
      <c r="I124" s="262"/>
      <c r="J124" s="244"/>
      <c r="K124" s="264"/>
      <c r="L124" s="271"/>
      <c r="M124" s="260"/>
      <c r="N124" s="258"/>
      <c r="O124" s="2" t="s">
        <v>14</v>
      </c>
      <c r="P124" s="3" t="s">
        <v>15</v>
      </c>
      <c r="Q124" s="3" t="s">
        <v>16</v>
      </c>
      <c r="R124" s="262"/>
      <c r="S124" s="244"/>
      <c r="T124" s="246"/>
      <c r="U124" s="97"/>
    </row>
    <row r="125" spans="1:21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97"/>
    </row>
    <row r="126" spans="1:21">
      <c r="A126" s="4">
        <v>43831</v>
      </c>
      <c r="B126" s="4">
        <v>44012</v>
      </c>
      <c r="C126" s="5"/>
      <c r="D126" s="37" t="s">
        <v>17</v>
      </c>
      <c r="E126" s="81">
        <f>F126+H126+J126</f>
        <v>13</v>
      </c>
      <c r="F126" s="39">
        <v>9</v>
      </c>
      <c r="G126" s="40">
        <f t="shared" ref="G126" si="45">IF(F126&gt;0,(F126*100/(E126-J126)),0)</f>
        <v>75</v>
      </c>
      <c r="H126" s="39">
        <v>3</v>
      </c>
      <c r="I126" s="41">
        <f t="shared" ref="I126" si="46">IF(H126&gt;0,(H126*100/(E126-J126)),0)</f>
        <v>25</v>
      </c>
      <c r="J126" s="68">
        <v>1</v>
      </c>
      <c r="K126" s="43">
        <f t="shared" ref="K126" si="47">IF(J126&gt;0,(J126*100/(E126)),0)</f>
        <v>7.6923076923076925</v>
      </c>
      <c r="L126" s="44">
        <f>M126+Q126+S126</f>
        <v>29</v>
      </c>
      <c r="M126" s="39">
        <v>7</v>
      </c>
      <c r="N126" s="40">
        <f t="shared" ref="N126" si="48">IF(M126&gt;0,(M126*100/(L126-S126)),0)</f>
        <v>28</v>
      </c>
      <c r="O126" s="39">
        <v>6</v>
      </c>
      <c r="P126" s="39">
        <v>12</v>
      </c>
      <c r="Q126" s="39">
        <v>18</v>
      </c>
      <c r="R126" s="41">
        <f t="shared" ref="R126" si="49">IF(Q126&gt;0,(Q126*100/(L126-S126)),0)</f>
        <v>72</v>
      </c>
      <c r="S126" s="45">
        <v>4</v>
      </c>
      <c r="T126" s="46">
        <f t="shared" ref="T126" si="50">IF(S126&gt;0,(S126*100/(L126)),0)</f>
        <v>13.793103448275861</v>
      </c>
      <c r="U126" s="189"/>
    </row>
    <row r="127" spans="1:21">
      <c r="A127" s="279" t="s">
        <v>16</v>
      </c>
      <c r="B127" s="279"/>
      <c r="C127" s="279"/>
      <c r="D127" s="279"/>
      <c r="E127" s="49">
        <f t="shared" ref="E127:T127" si="51">SUM(E126:E126)</f>
        <v>13</v>
      </c>
      <c r="F127" s="51">
        <f t="shared" si="51"/>
        <v>9</v>
      </c>
      <c r="G127" s="52">
        <f t="shared" si="51"/>
        <v>75</v>
      </c>
      <c r="H127" s="51">
        <f t="shared" si="51"/>
        <v>3</v>
      </c>
      <c r="I127" s="52">
        <f t="shared" si="51"/>
        <v>25</v>
      </c>
      <c r="J127" s="51">
        <f t="shared" si="51"/>
        <v>1</v>
      </c>
      <c r="K127" s="54">
        <f t="shared" si="51"/>
        <v>7.6923076923076925</v>
      </c>
      <c r="L127" s="55">
        <f t="shared" si="51"/>
        <v>29</v>
      </c>
      <c r="M127" s="51">
        <f t="shared" si="51"/>
        <v>7</v>
      </c>
      <c r="N127" s="52">
        <f t="shared" si="51"/>
        <v>28</v>
      </c>
      <c r="O127" s="51">
        <f t="shared" si="51"/>
        <v>6</v>
      </c>
      <c r="P127" s="51">
        <f t="shared" si="51"/>
        <v>12</v>
      </c>
      <c r="Q127" s="51">
        <f t="shared" si="51"/>
        <v>18</v>
      </c>
      <c r="R127" s="52">
        <f t="shared" si="51"/>
        <v>72</v>
      </c>
      <c r="S127" s="51">
        <f t="shared" si="51"/>
        <v>4</v>
      </c>
      <c r="T127" s="56">
        <f t="shared" si="51"/>
        <v>13.793103448275861</v>
      </c>
      <c r="U127" s="108"/>
    </row>
    <row r="128" spans="1:21" ht="15.75" thickBot="1">
      <c r="A128" s="309" t="s">
        <v>18</v>
      </c>
      <c r="B128" s="309"/>
      <c r="C128" s="309"/>
      <c r="D128" s="309"/>
      <c r="E128" s="38">
        <f>SUM(E127)</f>
        <v>13</v>
      </c>
      <c r="F128" s="60">
        <f>F127</f>
        <v>9</v>
      </c>
      <c r="G128" s="59">
        <f>IF(F128&gt;0,(F128*100/(E128-J128)),0)</f>
        <v>75</v>
      </c>
      <c r="H128" s="60">
        <f>H127</f>
        <v>3</v>
      </c>
      <c r="I128" s="61">
        <f>IF(H128&gt;0,(H128*100/(E128-J128)),0)</f>
        <v>25</v>
      </c>
      <c r="J128" s="65">
        <f>J127</f>
        <v>1</v>
      </c>
      <c r="K128" s="63">
        <f>IF(J128&gt;0,(J128*100/E128),0)</f>
        <v>7.6923076923076925</v>
      </c>
      <c r="L128" s="64">
        <f>L127</f>
        <v>29</v>
      </c>
      <c r="M128" s="60">
        <f>M127</f>
        <v>7</v>
      </c>
      <c r="N128" s="59">
        <f>IF(M128&gt;0,(M128*100/(L128-S128)),0)</f>
        <v>28</v>
      </c>
      <c r="O128" s="60">
        <f>O127</f>
        <v>6</v>
      </c>
      <c r="P128" s="60">
        <f>P127</f>
        <v>12</v>
      </c>
      <c r="Q128" s="60">
        <f>Q127</f>
        <v>18</v>
      </c>
      <c r="R128" s="61">
        <f>IF(Q128&gt;0,(Q128*100/(L128-S128)),0)</f>
        <v>72</v>
      </c>
      <c r="S128" s="65">
        <f>S127</f>
        <v>4</v>
      </c>
      <c r="T128" s="66">
        <f>IF(S128&gt;0,(S128*100/L128),0)</f>
        <v>13.793103448275861</v>
      </c>
      <c r="U128" s="194" t="s">
        <v>19</v>
      </c>
    </row>
    <row r="129" spans="1:21" ht="15.75" thickBot="1">
      <c r="A129" s="310"/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2"/>
    </row>
    <row r="130" spans="1:21" ht="18.75">
      <c r="A130" s="215" t="s">
        <v>89</v>
      </c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3"/>
    </row>
    <row r="131" spans="1:21" ht="19.5" thickBot="1">
      <c r="A131" s="218" t="s">
        <v>136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4"/>
    </row>
    <row r="132" spans="1:21" ht="15.75" thickBo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thickBot="1">
      <c r="A133" s="221" t="s">
        <v>1</v>
      </c>
      <c r="B133" s="222"/>
      <c r="C133" s="223" t="s">
        <v>2</v>
      </c>
      <c r="D133" s="288"/>
      <c r="E133" s="295" t="s">
        <v>3</v>
      </c>
      <c r="F133" s="233"/>
      <c r="G133" s="233"/>
      <c r="H133" s="233"/>
      <c r="I133" s="233"/>
      <c r="J133" s="233"/>
      <c r="K133" s="234"/>
      <c r="L133" s="232" t="s">
        <v>4</v>
      </c>
      <c r="M133" s="233"/>
      <c r="N133" s="233"/>
      <c r="O133" s="233"/>
      <c r="P133" s="233"/>
      <c r="Q133" s="233"/>
      <c r="R133" s="233"/>
      <c r="S133" s="233"/>
      <c r="T133" s="234"/>
      <c r="U133" s="80" t="s">
        <v>5</v>
      </c>
    </row>
    <row r="134" spans="1:21">
      <c r="A134" s="235" t="s">
        <v>6</v>
      </c>
      <c r="B134" s="235" t="s">
        <v>7</v>
      </c>
      <c r="C134" s="225"/>
      <c r="D134" s="289"/>
      <c r="E134" s="296" t="s">
        <v>8</v>
      </c>
      <c r="F134" s="272" t="s">
        <v>9</v>
      </c>
      <c r="G134" s="242"/>
      <c r="H134" s="265" t="s">
        <v>10</v>
      </c>
      <c r="I134" s="266"/>
      <c r="J134" s="267" t="s">
        <v>11</v>
      </c>
      <c r="K134" s="268"/>
      <c r="L134" s="269" t="s">
        <v>8</v>
      </c>
      <c r="M134" s="272" t="s">
        <v>9</v>
      </c>
      <c r="N134" s="242"/>
      <c r="O134" s="265" t="s">
        <v>10</v>
      </c>
      <c r="P134" s="273"/>
      <c r="Q134" s="273"/>
      <c r="R134" s="266"/>
      <c r="S134" s="274" t="s">
        <v>11</v>
      </c>
      <c r="T134" s="275"/>
      <c r="U134" s="193"/>
    </row>
    <row r="135" spans="1:21">
      <c r="A135" s="236"/>
      <c r="B135" s="236"/>
      <c r="C135" s="225"/>
      <c r="D135" s="289"/>
      <c r="E135" s="297"/>
      <c r="F135" s="259" t="s">
        <v>12</v>
      </c>
      <c r="G135" s="257" t="s">
        <v>13</v>
      </c>
      <c r="H135" s="259" t="s">
        <v>12</v>
      </c>
      <c r="I135" s="261" t="s">
        <v>13</v>
      </c>
      <c r="J135" s="243" t="s">
        <v>8</v>
      </c>
      <c r="K135" s="263" t="s">
        <v>13</v>
      </c>
      <c r="L135" s="270"/>
      <c r="M135" s="259" t="s">
        <v>12</v>
      </c>
      <c r="N135" s="257" t="s">
        <v>13</v>
      </c>
      <c r="O135" s="221" t="s">
        <v>12</v>
      </c>
      <c r="P135" s="276"/>
      <c r="Q135" s="222"/>
      <c r="R135" s="261" t="s">
        <v>13</v>
      </c>
      <c r="S135" s="243" t="s">
        <v>8</v>
      </c>
      <c r="T135" s="245" t="s">
        <v>13</v>
      </c>
      <c r="U135" s="97"/>
    </row>
    <row r="136" spans="1:21" ht="15.75" thickBot="1">
      <c r="A136" s="237"/>
      <c r="B136" s="237"/>
      <c r="C136" s="227"/>
      <c r="D136" s="290"/>
      <c r="E136" s="298"/>
      <c r="F136" s="260"/>
      <c r="G136" s="258"/>
      <c r="H136" s="260"/>
      <c r="I136" s="262"/>
      <c r="J136" s="244"/>
      <c r="K136" s="264"/>
      <c r="L136" s="271"/>
      <c r="M136" s="260"/>
      <c r="N136" s="258"/>
      <c r="O136" s="2" t="s">
        <v>14</v>
      </c>
      <c r="P136" s="3" t="s">
        <v>15</v>
      </c>
      <c r="Q136" s="3" t="s">
        <v>16</v>
      </c>
      <c r="R136" s="262"/>
      <c r="S136" s="244"/>
      <c r="T136" s="246"/>
      <c r="U136" s="97"/>
    </row>
    <row r="137" spans="1:21">
      <c r="A137" s="247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97"/>
    </row>
    <row r="138" spans="1:21" hidden="1">
      <c r="A138" s="4">
        <v>43647</v>
      </c>
      <c r="B138" s="4">
        <v>43830</v>
      </c>
      <c r="C138" s="5"/>
      <c r="D138" s="37" t="s">
        <v>22</v>
      </c>
      <c r="E138" s="84">
        <v>0</v>
      </c>
      <c r="F138" s="10">
        <v>0</v>
      </c>
      <c r="G138" s="74">
        <f>IF(F138&gt;0,(F138*100/(E138-J138)),0)</f>
        <v>0</v>
      </c>
      <c r="H138" s="10">
        <v>0</v>
      </c>
      <c r="I138" s="75">
        <f>IF(H138&gt;0,(H138*100/(E138-J138)),0)</f>
        <v>0</v>
      </c>
      <c r="J138" s="12">
        <v>0</v>
      </c>
      <c r="K138" s="76">
        <f>IF(J138&gt;0,(J138*100/(E138)),0)</f>
        <v>0</v>
      </c>
      <c r="L138" s="14">
        <v>0</v>
      </c>
      <c r="M138" s="10">
        <v>0</v>
      </c>
      <c r="N138" s="74">
        <f>IF(M138&gt;0,(M138*100/(L138-S138)),0)</f>
        <v>0</v>
      </c>
      <c r="O138" s="10">
        <v>0</v>
      </c>
      <c r="P138" s="10">
        <v>0</v>
      </c>
      <c r="Q138" s="10">
        <v>0</v>
      </c>
      <c r="R138" s="75">
        <f>IF(Q138&gt;0,(Q138*100/(L138-S138)),0)</f>
        <v>0</v>
      </c>
      <c r="S138" s="15">
        <v>0</v>
      </c>
      <c r="T138" s="77">
        <f>IF(S138&gt;0,(S138*100/(L138)),0)</f>
        <v>0</v>
      </c>
      <c r="U138" s="189"/>
    </row>
    <row r="139" spans="1:21" hidden="1">
      <c r="A139" s="4">
        <v>43647</v>
      </c>
      <c r="B139" s="4">
        <v>43830</v>
      </c>
      <c r="C139" s="5"/>
      <c r="D139" s="37" t="s">
        <v>23</v>
      </c>
      <c r="E139" s="81">
        <v>0</v>
      </c>
      <c r="F139" s="39">
        <v>0</v>
      </c>
      <c r="G139" s="40">
        <f t="shared" ref="G139:G143" si="52">IF(F139&gt;0,(F139*100/(E139-J139)),0)</f>
        <v>0</v>
      </c>
      <c r="H139" s="39">
        <v>0</v>
      </c>
      <c r="I139" s="41">
        <f t="shared" ref="I139:I143" si="53">IF(H139&gt;0,(H139*100/(E139-J139)),0)</f>
        <v>0</v>
      </c>
      <c r="J139" s="68">
        <v>0</v>
      </c>
      <c r="K139" s="43">
        <f t="shared" ref="K139:K143" si="54">IF(J139&gt;0,(J139*100/(E139)),0)</f>
        <v>0</v>
      </c>
      <c r="L139" s="44">
        <v>0</v>
      </c>
      <c r="M139" s="39">
        <v>0</v>
      </c>
      <c r="N139" s="40">
        <f t="shared" ref="N139:N143" si="55">IF(M139&gt;0,(M139*100/(L139-S139)),0)</f>
        <v>0</v>
      </c>
      <c r="O139" s="39">
        <v>0</v>
      </c>
      <c r="P139" s="39">
        <v>0</v>
      </c>
      <c r="Q139" s="39">
        <v>0</v>
      </c>
      <c r="R139" s="41">
        <f t="shared" ref="R139:R143" si="56">IF(Q139&gt;0,(Q139*100/(L139-S139)),0)</f>
        <v>0</v>
      </c>
      <c r="S139" s="45">
        <v>0</v>
      </c>
      <c r="T139" s="46">
        <f t="shared" ref="T139:T143" si="57">IF(S139&gt;0,(S139*100/(L139)),0)</f>
        <v>0</v>
      </c>
      <c r="U139" s="108"/>
    </row>
    <row r="140" spans="1:21">
      <c r="A140" s="4">
        <v>43831</v>
      </c>
      <c r="B140" s="4">
        <v>44012</v>
      </c>
      <c r="C140" s="5"/>
      <c r="D140" s="37" t="s">
        <v>24</v>
      </c>
      <c r="E140" s="81">
        <f>F140+H140+J140</f>
        <v>2</v>
      </c>
      <c r="F140" s="39">
        <v>2</v>
      </c>
      <c r="G140" s="40">
        <f t="shared" si="52"/>
        <v>100</v>
      </c>
      <c r="H140" s="39">
        <v>0</v>
      </c>
      <c r="I140" s="41">
        <f t="shared" si="53"/>
        <v>0</v>
      </c>
      <c r="J140" s="68">
        <v>0</v>
      </c>
      <c r="K140" s="43">
        <f t="shared" si="54"/>
        <v>0</v>
      </c>
      <c r="L140" s="44">
        <f>M140+Q140+S140</f>
        <v>1</v>
      </c>
      <c r="M140" s="39">
        <v>1</v>
      </c>
      <c r="N140" s="40">
        <f t="shared" si="55"/>
        <v>100</v>
      </c>
      <c r="O140" s="39">
        <v>0</v>
      </c>
      <c r="P140" s="39">
        <v>0</v>
      </c>
      <c r="Q140" s="39">
        <v>0</v>
      </c>
      <c r="R140" s="41">
        <f t="shared" si="56"/>
        <v>0</v>
      </c>
      <c r="S140" s="45">
        <v>0</v>
      </c>
      <c r="T140" s="46">
        <f t="shared" si="57"/>
        <v>0</v>
      </c>
      <c r="U140" s="196"/>
    </row>
    <row r="141" spans="1:21">
      <c r="A141" s="4">
        <v>43831</v>
      </c>
      <c r="B141" s="4">
        <v>44012</v>
      </c>
      <c r="C141" s="36"/>
      <c r="D141" s="37" t="s">
        <v>25</v>
      </c>
      <c r="E141" s="81">
        <f>F141+H141+J141</f>
        <v>7</v>
      </c>
      <c r="F141" s="39">
        <v>7</v>
      </c>
      <c r="G141" s="40">
        <f t="shared" si="52"/>
        <v>100</v>
      </c>
      <c r="H141" s="39">
        <v>0</v>
      </c>
      <c r="I141" s="41">
        <f t="shared" si="53"/>
        <v>0</v>
      </c>
      <c r="J141" s="68">
        <v>0</v>
      </c>
      <c r="K141" s="43">
        <f t="shared" si="54"/>
        <v>0</v>
      </c>
      <c r="L141" s="44">
        <f>M141+Q141+S141</f>
        <v>8</v>
      </c>
      <c r="M141" s="39">
        <v>6</v>
      </c>
      <c r="N141" s="40">
        <f t="shared" si="55"/>
        <v>75</v>
      </c>
      <c r="O141" s="39">
        <v>2</v>
      </c>
      <c r="P141" s="39">
        <v>0</v>
      </c>
      <c r="Q141" s="39">
        <v>2</v>
      </c>
      <c r="R141" s="41">
        <f t="shared" si="56"/>
        <v>25</v>
      </c>
      <c r="S141" s="45">
        <v>0</v>
      </c>
      <c r="T141" s="46">
        <f t="shared" si="57"/>
        <v>0</v>
      </c>
      <c r="U141" s="97"/>
    </row>
    <row r="142" spans="1:21">
      <c r="A142" s="4">
        <v>43831</v>
      </c>
      <c r="B142" s="4">
        <v>44012</v>
      </c>
      <c r="C142" s="36"/>
      <c r="D142" s="37" t="s">
        <v>17</v>
      </c>
      <c r="E142" s="81">
        <f>F142+H142+J142</f>
        <v>21</v>
      </c>
      <c r="F142" s="39">
        <v>10</v>
      </c>
      <c r="G142" s="40">
        <f t="shared" si="52"/>
        <v>58.823529411764703</v>
      </c>
      <c r="H142" s="39">
        <v>7</v>
      </c>
      <c r="I142" s="41">
        <f t="shared" si="53"/>
        <v>41.176470588235297</v>
      </c>
      <c r="J142" s="68">
        <v>4</v>
      </c>
      <c r="K142" s="43">
        <f t="shared" si="54"/>
        <v>19.047619047619047</v>
      </c>
      <c r="L142" s="44">
        <f>M142+Q142+S142</f>
        <v>34</v>
      </c>
      <c r="M142" s="39">
        <v>9</v>
      </c>
      <c r="N142" s="40">
        <f t="shared" si="55"/>
        <v>27.272727272727273</v>
      </c>
      <c r="O142" s="39">
        <v>11</v>
      </c>
      <c r="P142" s="39">
        <v>13</v>
      </c>
      <c r="Q142" s="39">
        <v>24</v>
      </c>
      <c r="R142" s="41">
        <f t="shared" si="56"/>
        <v>72.727272727272734</v>
      </c>
      <c r="S142" s="45">
        <v>1</v>
      </c>
      <c r="T142" s="46">
        <f t="shared" si="57"/>
        <v>2.9411764705882355</v>
      </c>
      <c r="U142" s="97"/>
    </row>
    <row r="143" spans="1:21" hidden="1">
      <c r="A143" s="4">
        <v>43831</v>
      </c>
      <c r="B143" s="4">
        <v>44012</v>
      </c>
      <c r="C143" s="36"/>
      <c r="D143" s="37" t="s">
        <v>21</v>
      </c>
      <c r="E143" s="81">
        <f>F143+H143+J143</f>
        <v>0</v>
      </c>
      <c r="F143" s="39">
        <v>0</v>
      </c>
      <c r="G143" s="40">
        <f t="shared" si="52"/>
        <v>0</v>
      </c>
      <c r="H143" s="39">
        <v>0</v>
      </c>
      <c r="I143" s="41">
        <f t="shared" si="53"/>
        <v>0</v>
      </c>
      <c r="J143" s="68">
        <v>0</v>
      </c>
      <c r="K143" s="43">
        <f t="shared" si="54"/>
        <v>0</v>
      </c>
      <c r="L143" s="44">
        <f>M143+Q143+S143</f>
        <v>0</v>
      </c>
      <c r="M143" s="39">
        <v>0</v>
      </c>
      <c r="N143" s="40">
        <f t="shared" si="55"/>
        <v>0</v>
      </c>
      <c r="O143" s="39">
        <v>0</v>
      </c>
      <c r="P143" s="39">
        <v>0</v>
      </c>
      <c r="Q143" s="39">
        <v>0</v>
      </c>
      <c r="R143" s="41">
        <f t="shared" si="56"/>
        <v>0</v>
      </c>
      <c r="S143" s="45">
        <v>0</v>
      </c>
      <c r="T143" s="46">
        <f t="shared" si="57"/>
        <v>0</v>
      </c>
      <c r="U143" s="97"/>
    </row>
    <row r="144" spans="1:21" ht="18.75">
      <c r="A144" s="279" t="s">
        <v>16</v>
      </c>
      <c r="B144" s="279"/>
      <c r="C144" s="279"/>
      <c r="D144" s="279"/>
      <c r="E144" s="49">
        <f t="shared" ref="E144:T144" si="58">SUM(E138:E143)</f>
        <v>30</v>
      </c>
      <c r="F144" s="51">
        <f t="shared" si="58"/>
        <v>19</v>
      </c>
      <c r="G144" s="52">
        <f t="shared" si="58"/>
        <v>258.8235294117647</v>
      </c>
      <c r="H144" s="51">
        <f t="shared" si="58"/>
        <v>7</v>
      </c>
      <c r="I144" s="52">
        <f t="shared" si="58"/>
        <v>41.176470588235297</v>
      </c>
      <c r="J144" s="51">
        <f t="shared" si="58"/>
        <v>4</v>
      </c>
      <c r="K144" s="54">
        <f t="shared" si="58"/>
        <v>19.047619047619047</v>
      </c>
      <c r="L144" s="55">
        <f t="shared" si="58"/>
        <v>43</v>
      </c>
      <c r="M144" s="51">
        <f t="shared" si="58"/>
        <v>16</v>
      </c>
      <c r="N144" s="52">
        <f t="shared" si="58"/>
        <v>202.27272727272728</v>
      </c>
      <c r="O144" s="51">
        <f t="shared" si="58"/>
        <v>13</v>
      </c>
      <c r="P144" s="51">
        <f t="shared" si="58"/>
        <v>13</v>
      </c>
      <c r="Q144" s="51">
        <f t="shared" si="58"/>
        <v>26</v>
      </c>
      <c r="R144" s="52">
        <f t="shared" si="58"/>
        <v>97.727272727272734</v>
      </c>
      <c r="S144" s="51">
        <f t="shared" si="58"/>
        <v>1</v>
      </c>
      <c r="T144" s="56">
        <f t="shared" si="58"/>
        <v>2.9411764705882355</v>
      </c>
      <c r="U144" s="98"/>
    </row>
    <row r="145" spans="1:21" ht="16.5" thickBot="1">
      <c r="A145" s="309" t="s">
        <v>18</v>
      </c>
      <c r="B145" s="309"/>
      <c r="C145" s="309"/>
      <c r="D145" s="309"/>
      <c r="E145" s="38">
        <f>SUM(E144)</f>
        <v>30</v>
      </c>
      <c r="F145" s="60">
        <f>F144</f>
        <v>19</v>
      </c>
      <c r="G145" s="59">
        <f>IF(F145&gt;0,(F145*100/(E145-J145)),0)</f>
        <v>73.07692307692308</v>
      </c>
      <c r="H145" s="60">
        <f>H144</f>
        <v>7</v>
      </c>
      <c r="I145" s="61">
        <f>IF(H145&gt;0,(H145*100/(E145-J145)),0)</f>
        <v>26.923076923076923</v>
      </c>
      <c r="J145" s="65">
        <f>J144</f>
        <v>4</v>
      </c>
      <c r="K145" s="63">
        <f>IF(J145&gt;0,(J145*100/E145),0)</f>
        <v>13.333333333333334</v>
      </c>
      <c r="L145" s="64">
        <f>L144</f>
        <v>43</v>
      </c>
      <c r="M145" s="60">
        <f>M144</f>
        <v>16</v>
      </c>
      <c r="N145" s="59">
        <f>IF(M145&gt;0,(M145*100/(L145-S145)),0)</f>
        <v>38.095238095238095</v>
      </c>
      <c r="O145" s="60">
        <f>O144</f>
        <v>13</v>
      </c>
      <c r="P145" s="60">
        <f>P144</f>
        <v>13</v>
      </c>
      <c r="Q145" s="60">
        <f>Q144</f>
        <v>26</v>
      </c>
      <c r="R145" s="61">
        <f>IF(Q145&gt;0,(Q145*100/(L145-S145)),0)</f>
        <v>61.904761904761905</v>
      </c>
      <c r="S145" s="65">
        <f>S144</f>
        <v>1</v>
      </c>
      <c r="T145" s="66">
        <f>IF(S145&gt;0,(S145*100/L145),0)</f>
        <v>2.3255813953488373</v>
      </c>
      <c r="U145" s="197" t="s">
        <v>19</v>
      </c>
    </row>
    <row r="146" spans="1:21" ht="15.75" thickBot="1">
      <c r="A146" s="310"/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2"/>
    </row>
    <row r="147" spans="1:21" ht="18.75">
      <c r="A147" s="215" t="s">
        <v>88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3"/>
    </row>
    <row r="148" spans="1:21" ht="19.5" thickBot="1">
      <c r="A148" s="218" t="s">
        <v>49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4"/>
    </row>
    <row r="149" spans="1:21" ht="15.75" thickBo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.75" thickBot="1">
      <c r="A150" s="221" t="s">
        <v>1</v>
      </c>
      <c r="B150" s="222"/>
      <c r="C150" s="223" t="s">
        <v>2</v>
      </c>
      <c r="D150" s="288"/>
      <c r="E150" s="295" t="s">
        <v>3</v>
      </c>
      <c r="F150" s="233"/>
      <c r="G150" s="233"/>
      <c r="H150" s="233"/>
      <c r="I150" s="233"/>
      <c r="J150" s="233"/>
      <c r="K150" s="234"/>
      <c r="L150" s="232" t="s">
        <v>4</v>
      </c>
      <c r="M150" s="233"/>
      <c r="N150" s="233"/>
      <c r="O150" s="233"/>
      <c r="P150" s="233"/>
      <c r="Q150" s="233"/>
      <c r="R150" s="233"/>
      <c r="S150" s="233"/>
      <c r="T150" s="234"/>
      <c r="U150" s="80" t="s">
        <v>5</v>
      </c>
    </row>
    <row r="151" spans="1:21">
      <c r="A151" s="235" t="s">
        <v>6</v>
      </c>
      <c r="B151" s="235" t="s">
        <v>7</v>
      </c>
      <c r="C151" s="225"/>
      <c r="D151" s="289"/>
      <c r="E151" s="296" t="s">
        <v>8</v>
      </c>
      <c r="F151" s="272" t="s">
        <v>9</v>
      </c>
      <c r="G151" s="242"/>
      <c r="H151" s="265" t="s">
        <v>10</v>
      </c>
      <c r="I151" s="266"/>
      <c r="J151" s="267" t="s">
        <v>11</v>
      </c>
      <c r="K151" s="268"/>
      <c r="L151" s="269" t="s">
        <v>8</v>
      </c>
      <c r="M151" s="272" t="s">
        <v>9</v>
      </c>
      <c r="N151" s="242"/>
      <c r="O151" s="265" t="s">
        <v>10</v>
      </c>
      <c r="P151" s="273"/>
      <c r="Q151" s="273"/>
      <c r="R151" s="266"/>
      <c r="S151" s="274" t="s">
        <v>11</v>
      </c>
      <c r="T151" s="275"/>
      <c r="U151" s="193"/>
    </row>
    <row r="152" spans="1:21">
      <c r="A152" s="236"/>
      <c r="B152" s="236"/>
      <c r="C152" s="225"/>
      <c r="D152" s="289"/>
      <c r="E152" s="297"/>
      <c r="F152" s="259" t="s">
        <v>12</v>
      </c>
      <c r="G152" s="257" t="s">
        <v>13</v>
      </c>
      <c r="H152" s="259" t="s">
        <v>12</v>
      </c>
      <c r="I152" s="261" t="s">
        <v>13</v>
      </c>
      <c r="J152" s="243" t="s">
        <v>8</v>
      </c>
      <c r="K152" s="263" t="s">
        <v>13</v>
      </c>
      <c r="L152" s="270"/>
      <c r="M152" s="259" t="s">
        <v>12</v>
      </c>
      <c r="N152" s="257" t="s">
        <v>13</v>
      </c>
      <c r="O152" s="221" t="s">
        <v>12</v>
      </c>
      <c r="P152" s="276"/>
      <c r="Q152" s="222"/>
      <c r="R152" s="261" t="s">
        <v>13</v>
      </c>
      <c r="S152" s="243" t="s">
        <v>8</v>
      </c>
      <c r="T152" s="245" t="s">
        <v>13</v>
      </c>
      <c r="U152" s="97"/>
    </row>
    <row r="153" spans="1:21" ht="15.75" thickBot="1">
      <c r="A153" s="237"/>
      <c r="B153" s="237"/>
      <c r="C153" s="227"/>
      <c r="D153" s="290"/>
      <c r="E153" s="298"/>
      <c r="F153" s="260"/>
      <c r="G153" s="258"/>
      <c r="H153" s="260"/>
      <c r="I153" s="262"/>
      <c r="J153" s="244"/>
      <c r="K153" s="264"/>
      <c r="L153" s="271"/>
      <c r="M153" s="260"/>
      <c r="N153" s="258"/>
      <c r="O153" s="2" t="s">
        <v>14</v>
      </c>
      <c r="P153" s="3" t="s">
        <v>15</v>
      </c>
      <c r="Q153" s="3" t="s">
        <v>16</v>
      </c>
      <c r="R153" s="262"/>
      <c r="S153" s="244"/>
      <c r="T153" s="246"/>
      <c r="U153" s="97"/>
    </row>
    <row r="154" spans="1:21" ht="15.75" thickBot="1">
      <c r="A154" s="247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97"/>
    </row>
    <row r="155" spans="1:21" ht="15.75" hidden="1" thickBot="1">
      <c r="A155" s="4">
        <v>43647</v>
      </c>
      <c r="B155" s="4">
        <v>43830</v>
      </c>
      <c r="C155" s="5"/>
      <c r="D155" s="37" t="s">
        <v>22</v>
      </c>
      <c r="E155" s="84">
        <f t="shared" ref="E155:E157" si="59">F155+H155+J155</f>
        <v>0</v>
      </c>
      <c r="F155" s="39">
        <v>0</v>
      </c>
      <c r="G155" s="40">
        <f t="shared" ref="G155:G157" si="60">IF(F155&gt;0,(F155*100/(E155-J155)),0)</f>
        <v>0</v>
      </c>
      <c r="H155" s="39">
        <v>0</v>
      </c>
      <c r="I155" s="41">
        <f t="shared" ref="I155:I157" si="61">IF(H155&gt;0,(H155*100/(E155-J155)),0)</f>
        <v>0</v>
      </c>
      <c r="J155" s="68">
        <v>0</v>
      </c>
      <c r="K155" s="43">
        <f t="shared" ref="K155:K157" si="62">IF(J155&gt;0,(J155*100/(E155)),0)</f>
        <v>0</v>
      </c>
      <c r="L155" s="14">
        <f t="shared" ref="L155:L157" si="63">M155+Q155+S155</f>
        <v>0</v>
      </c>
      <c r="M155" s="39">
        <v>0</v>
      </c>
      <c r="N155" s="40">
        <f t="shared" ref="N155:N157" si="64">IF(M155&gt;0,(M155*100/(L155-S155)),0)</f>
        <v>0</v>
      </c>
      <c r="O155" s="39">
        <v>0</v>
      </c>
      <c r="P155" s="39">
        <v>0</v>
      </c>
      <c r="Q155" s="39">
        <v>0</v>
      </c>
      <c r="R155" s="41">
        <f t="shared" ref="R155:R157" si="65">IF(Q155&gt;0,(Q155*100/(L155-S155)),0)</f>
        <v>0</v>
      </c>
      <c r="S155" s="45">
        <v>0</v>
      </c>
      <c r="T155" s="46">
        <f t="shared" ref="T155:T157" si="66">IF(S155&gt;0,(S155*100/(L155)),0)</f>
        <v>0</v>
      </c>
      <c r="U155" s="195"/>
    </row>
    <row r="156" spans="1:21" ht="15.75" thickBot="1">
      <c r="A156" s="4">
        <v>43831</v>
      </c>
      <c r="B156" s="4">
        <v>44012</v>
      </c>
      <c r="C156" s="5"/>
      <c r="D156" s="37" t="s">
        <v>31</v>
      </c>
      <c r="E156" s="84">
        <f t="shared" si="59"/>
        <v>0</v>
      </c>
      <c r="F156" s="39">
        <v>0</v>
      </c>
      <c r="G156" s="40">
        <f t="shared" si="60"/>
        <v>0</v>
      </c>
      <c r="H156" s="39">
        <v>0</v>
      </c>
      <c r="I156" s="41">
        <f t="shared" si="61"/>
        <v>0</v>
      </c>
      <c r="J156" s="68">
        <v>0</v>
      </c>
      <c r="K156" s="43">
        <f t="shared" si="62"/>
        <v>0</v>
      </c>
      <c r="L156" s="14">
        <f t="shared" si="63"/>
        <v>1</v>
      </c>
      <c r="M156" s="39">
        <v>1</v>
      </c>
      <c r="N156" s="40">
        <f t="shared" si="64"/>
        <v>100</v>
      </c>
      <c r="O156" s="39">
        <v>0</v>
      </c>
      <c r="P156" s="39">
        <v>0</v>
      </c>
      <c r="Q156" s="39">
        <v>0</v>
      </c>
      <c r="R156" s="41">
        <f t="shared" si="65"/>
        <v>0</v>
      </c>
      <c r="S156" s="45">
        <v>0</v>
      </c>
      <c r="T156" s="46">
        <f t="shared" si="66"/>
        <v>0</v>
      </c>
      <c r="U156" s="195"/>
    </row>
    <row r="157" spans="1:21">
      <c r="A157" s="4">
        <v>43831</v>
      </c>
      <c r="B157" s="4">
        <v>44012</v>
      </c>
      <c r="C157" s="36"/>
      <c r="D157" s="37" t="s">
        <v>17</v>
      </c>
      <c r="E157" s="84">
        <f t="shared" si="59"/>
        <v>25</v>
      </c>
      <c r="F157" s="39">
        <v>9</v>
      </c>
      <c r="G157" s="40">
        <f t="shared" si="60"/>
        <v>37.5</v>
      </c>
      <c r="H157" s="39">
        <v>15</v>
      </c>
      <c r="I157" s="41">
        <f t="shared" si="61"/>
        <v>62.5</v>
      </c>
      <c r="J157" s="68">
        <v>1</v>
      </c>
      <c r="K157" s="43">
        <f t="shared" si="62"/>
        <v>4</v>
      </c>
      <c r="L157" s="14">
        <f t="shared" si="63"/>
        <v>43</v>
      </c>
      <c r="M157" s="39">
        <v>4</v>
      </c>
      <c r="N157" s="40">
        <f t="shared" si="64"/>
        <v>10</v>
      </c>
      <c r="O157" s="39">
        <v>19</v>
      </c>
      <c r="P157" s="39">
        <v>17</v>
      </c>
      <c r="Q157" s="39">
        <v>36</v>
      </c>
      <c r="R157" s="41">
        <f t="shared" si="65"/>
        <v>90</v>
      </c>
      <c r="S157" s="45">
        <v>3</v>
      </c>
      <c r="T157" s="46">
        <f t="shared" si="66"/>
        <v>6.9767441860465116</v>
      </c>
      <c r="U157" s="97"/>
    </row>
    <row r="158" spans="1:21">
      <c r="A158" s="279" t="s">
        <v>16</v>
      </c>
      <c r="B158" s="279"/>
      <c r="C158" s="279"/>
      <c r="D158" s="279"/>
      <c r="E158" s="49">
        <f t="shared" ref="E158:T158" si="67">SUM(E155:E157)</f>
        <v>25</v>
      </c>
      <c r="F158" s="51">
        <f t="shared" si="67"/>
        <v>9</v>
      </c>
      <c r="G158" s="52">
        <f t="shared" si="67"/>
        <v>37.5</v>
      </c>
      <c r="H158" s="51">
        <f t="shared" si="67"/>
        <v>15</v>
      </c>
      <c r="I158" s="52">
        <f t="shared" si="67"/>
        <v>62.5</v>
      </c>
      <c r="J158" s="51">
        <f t="shared" si="67"/>
        <v>1</v>
      </c>
      <c r="K158" s="54">
        <f t="shared" si="67"/>
        <v>4</v>
      </c>
      <c r="L158" s="55">
        <f t="shared" si="67"/>
        <v>44</v>
      </c>
      <c r="M158" s="51">
        <f t="shared" si="67"/>
        <v>5</v>
      </c>
      <c r="N158" s="52">
        <f t="shared" si="67"/>
        <v>110</v>
      </c>
      <c r="O158" s="51">
        <f t="shared" si="67"/>
        <v>19</v>
      </c>
      <c r="P158" s="51">
        <f t="shared" si="67"/>
        <v>17</v>
      </c>
      <c r="Q158" s="51">
        <f t="shared" si="67"/>
        <v>36</v>
      </c>
      <c r="R158" s="52">
        <f t="shared" si="67"/>
        <v>90</v>
      </c>
      <c r="S158" s="51">
        <f t="shared" si="67"/>
        <v>3</v>
      </c>
      <c r="T158" s="56">
        <f t="shared" si="67"/>
        <v>6.9767441860465116</v>
      </c>
      <c r="U158" s="108"/>
    </row>
    <row r="159" spans="1:21" ht="15.75" thickBot="1">
      <c r="A159" s="309" t="s">
        <v>18</v>
      </c>
      <c r="B159" s="309"/>
      <c r="C159" s="309"/>
      <c r="D159" s="309"/>
      <c r="E159" s="38">
        <f>SUM(E158)</f>
        <v>25</v>
      </c>
      <c r="F159" s="60">
        <f>F158</f>
        <v>9</v>
      </c>
      <c r="G159" s="59">
        <f>IF(F159&gt;0,(F159*100/(E159-J159)),0)</f>
        <v>37.5</v>
      </c>
      <c r="H159" s="60">
        <f>H158</f>
        <v>15</v>
      </c>
      <c r="I159" s="61">
        <f>IF(H159&gt;0,(H159*100/(E159-J159)),0)</f>
        <v>62.5</v>
      </c>
      <c r="J159" s="65">
        <f>J158</f>
        <v>1</v>
      </c>
      <c r="K159" s="63">
        <f>IF(J159&gt;0,(J159*100/E159),0)</f>
        <v>4</v>
      </c>
      <c r="L159" s="64">
        <f>L158</f>
        <v>44</v>
      </c>
      <c r="M159" s="60">
        <f>M158</f>
        <v>5</v>
      </c>
      <c r="N159" s="59">
        <f>IF(M159&gt;0,(M159*100/(L159-S159)),0)</f>
        <v>12.195121951219512</v>
      </c>
      <c r="O159" s="60">
        <f>O158</f>
        <v>19</v>
      </c>
      <c r="P159" s="60">
        <f>P158</f>
        <v>17</v>
      </c>
      <c r="Q159" s="60">
        <f>Q158</f>
        <v>36</v>
      </c>
      <c r="R159" s="61">
        <f>IF(Q159&gt;0,(Q159*100/(L159-S159)),0)</f>
        <v>87.804878048780495</v>
      </c>
      <c r="S159" s="65">
        <f>S158</f>
        <v>3</v>
      </c>
      <c r="T159" s="66">
        <f>IF(S159&gt;0,(S159*100/L159),0)</f>
        <v>6.8181818181818183</v>
      </c>
      <c r="U159" s="194" t="s">
        <v>19</v>
      </c>
    </row>
    <row r="160" spans="1:21" ht="15.75" thickBot="1">
      <c r="A160" s="310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2"/>
    </row>
    <row r="161" spans="1:21" ht="18.75">
      <c r="A161" s="215" t="s">
        <v>98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3"/>
    </row>
    <row r="162" spans="1:21" ht="19.5" thickBot="1">
      <c r="A162" s="218" t="s">
        <v>50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4"/>
    </row>
    <row r="163" spans="1:21" ht="15.75" thickBo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>
      <c r="A164" s="221" t="s">
        <v>1</v>
      </c>
      <c r="B164" s="222"/>
      <c r="C164" s="223" t="s">
        <v>2</v>
      </c>
      <c r="D164" s="288"/>
      <c r="E164" s="295" t="s">
        <v>3</v>
      </c>
      <c r="F164" s="233"/>
      <c r="G164" s="233"/>
      <c r="H164" s="233"/>
      <c r="I164" s="233"/>
      <c r="J164" s="233"/>
      <c r="K164" s="234"/>
      <c r="L164" s="232" t="s">
        <v>4</v>
      </c>
      <c r="M164" s="233"/>
      <c r="N164" s="233"/>
      <c r="O164" s="233"/>
      <c r="P164" s="233"/>
      <c r="Q164" s="233"/>
      <c r="R164" s="233"/>
      <c r="S164" s="233"/>
      <c r="T164" s="234"/>
      <c r="U164" s="80" t="s">
        <v>5</v>
      </c>
    </row>
    <row r="165" spans="1:21">
      <c r="A165" s="235" t="s">
        <v>6</v>
      </c>
      <c r="B165" s="235" t="s">
        <v>7</v>
      </c>
      <c r="C165" s="225"/>
      <c r="D165" s="289"/>
      <c r="E165" s="296" t="s">
        <v>8</v>
      </c>
      <c r="F165" s="272" t="s">
        <v>9</v>
      </c>
      <c r="G165" s="242"/>
      <c r="H165" s="265" t="s">
        <v>10</v>
      </c>
      <c r="I165" s="266"/>
      <c r="J165" s="267" t="s">
        <v>11</v>
      </c>
      <c r="K165" s="268"/>
      <c r="L165" s="269" t="s">
        <v>8</v>
      </c>
      <c r="M165" s="272" t="s">
        <v>9</v>
      </c>
      <c r="N165" s="242"/>
      <c r="O165" s="265" t="s">
        <v>10</v>
      </c>
      <c r="P165" s="273"/>
      <c r="Q165" s="273"/>
      <c r="R165" s="266"/>
      <c r="S165" s="274" t="s">
        <v>11</v>
      </c>
      <c r="T165" s="275"/>
      <c r="U165" s="198"/>
    </row>
    <row r="166" spans="1:21">
      <c r="A166" s="236"/>
      <c r="B166" s="236"/>
      <c r="C166" s="225"/>
      <c r="D166" s="289"/>
      <c r="E166" s="297"/>
      <c r="F166" s="259" t="s">
        <v>12</v>
      </c>
      <c r="G166" s="257" t="s">
        <v>13</v>
      </c>
      <c r="H166" s="259" t="s">
        <v>12</v>
      </c>
      <c r="I166" s="261" t="s">
        <v>13</v>
      </c>
      <c r="J166" s="243" t="s">
        <v>8</v>
      </c>
      <c r="K166" s="263" t="s">
        <v>13</v>
      </c>
      <c r="L166" s="270"/>
      <c r="M166" s="259" t="s">
        <v>12</v>
      </c>
      <c r="N166" s="257" t="s">
        <v>13</v>
      </c>
      <c r="O166" s="221" t="s">
        <v>12</v>
      </c>
      <c r="P166" s="276"/>
      <c r="Q166" s="222"/>
      <c r="R166" s="261" t="s">
        <v>13</v>
      </c>
      <c r="S166" s="243" t="s">
        <v>8</v>
      </c>
      <c r="T166" s="245" t="s">
        <v>13</v>
      </c>
      <c r="U166" s="199"/>
    </row>
    <row r="167" spans="1:21" ht="15.75" thickBot="1">
      <c r="A167" s="237"/>
      <c r="B167" s="237"/>
      <c r="C167" s="227"/>
      <c r="D167" s="290"/>
      <c r="E167" s="298"/>
      <c r="F167" s="260"/>
      <c r="G167" s="258"/>
      <c r="H167" s="260"/>
      <c r="I167" s="262"/>
      <c r="J167" s="244"/>
      <c r="K167" s="264"/>
      <c r="L167" s="271"/>
      <c r="M167" s="260"/>
      <c r="N167" s="258"/>
      <c r="O167" s="2" t="s">
        <v>14</v>
      </c>
      <c r="P167" s="3" t="s">
        <v>15</v>
      </c>
      <c r="Q167" s="3" t="s">
        <v>16</v>
      </c>
      <c r="R167" s="262"/>
      <c r="S167" s="244"/>
      <c r="T167" s="246"/>
      <c r="U167" s="199"/>
    </row>
    <row r="168" spans="1:21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199"/>
    </row>
    <row r="169" spans="1:21">
      <c r="A169" s="4">
        <v>43831</v>
      </c>
      <c r="B169" s="4">
        <v>44012</v>
      </c>
      <c r="C169" s="36"/>
      <c r="D169" s="37" t="s">
        <v>25</v>
      </c>
      <c r="E169" s="81">
        <f>F169+H169+J169</f>
        <v>0</v>
      </c>
      <c r="F169" s="39">
        <v>0</v>
      </c>
      <c r="G169" s="88">
        <f t="shared" ref="G169:G175" si="68">IF(F169&gt;0,(F169*100/(E169-J169)),0)</f>
        <v>0</v>
      </c>
      <c r="H169" s="39">
        <v>0</v>
      </c>
      <c r="I169" s="89">
        <f t="shared" ref="I169:I175" si="69">IF(H169&gt;0,(H169*100/(E169-J169)),0)</f>
        <v>0</v>
      </c>
      <c r="J169" s="68">
        <v>0</v>
      </c>
      <c r="K169" s="90">
        <f t="shared" ref="K169:K175" si="70">IF(J169&gt;0,(J169*100/(E169)),0)</f>
        <v>0</v>
      </c>
      <c r="L169" s="44">
        <f>M169+Q169+S169</f>
        <v>3</v>
      </c>
      <c r="M169" s="39">
        <v>2</v>
      </c>
      <c r="N169" s="88">
        <f t="shared" ref="N169:N175" si="71">IF(M169&gt;0,(M169*100/(L169-S169)),0)</f>
        <v>66.666666666666671</v>
      </c>
      <c r="O169" s="39">
        <v>1</v>
      </c>
      <c r="P169" s="39">
        <v>0</v>
      </c>
      <c r="Q169" s="39">
        <v>1</v>
      </c>
      <c r="R169" s="89">
        <f t="shared" ref="R169:R175" si="72">IF(Q169&gt;0,(Q169*100/(L169-S169)),0)</f>
        <v>33.333333333333336</v>
      </c>
      <c r="S169" s="45">
        <v>0</v>
      </c>
      <c r="T169" s="91">
        <f t="shared" ref="T169:T175" si="73">IF(S169&gt;0,(S169*100/(L169)),0)</f>
        <v>0</v>
      </c>
      <c r="U169" s="200"/>
    </row>
    <row r="170" spans="1:21">
      <c r="A170" s="4">
        <v>43831</v>
      </c>
      <c r="B170" s="4">
        <v>44012</v>
      </c>
      <c r="C170" s="36"/>
      <c r="D170" s="37" t="s">
        <v>17</v>
      </c>
      <c r="E170" s="81">
        <f t="shared" ref="E170:E175" si="74">F170+H170+J170</f>
        <v>60</v>
      </c>
      <c r="F170" s="39">
        <v>33</v>
      </c>
      <c r="G170" s="88">
        <f t="shared" si="68"/>
        <v>57.89473684210526</v>
      </c>
      <c r="H170" s="39">
        <v>24</v>
      </c>
      <c r="I170" s="89">
        <f t="shared" si="69"/>
        <v>42.10526315789474</v>
      </c>
      <c r="J170" s="68">
        <v>3</v>
      </c>
      <c r="K170" s="90">
        <f t="shared" si="70"/>
        <v>5</v>
      </c>
      <c r="L170" s="44">
        <f t="shared" ref="L170:L175" si="75">M170+Q170+S170</f>
        <v>107</v>
      </c>
      <c r="M170" s="39">
        <v>30</v>
      </c>
      <c r="N170" s="88">
        <f t="shared" si="71"/>
        <v>28.571428571428573</v>
      </c>
      <c r="O170" s="39">
        <v>31</v>
      </c>
      <c r="P170" s="39">
        <v>44</v>
      </c>
      <c r="Q170" s="39">
        <v>75</v>
      </c>
      <c r="R170" s="89">
        <f t="shared" si="72"/>
        <v>71.428571428571431</v>
      </c>
      <c r="S170" s="45">
        <v>2</v>
      </c>
      <c r="T170" s="91">
        <f t="shared" si="73"/>
        <v>1.8691588785046729</v>
      </c>
      <c r="U170" s="199"/>
    </row>
    <row r="171" spans="1:21">
      <c r="A171" s="4">
        <v>43831</v>
      </c>
      <c r="B171" s="4">
        <v>44012</v>
      </c>
      <c r="C171" s="36"/>
      <c r="D171" s="37" t="s">
        <v>26</v>
      </c>
      <c r="E171" s="81">
        <f t="shared" si="74"/>
        <v>0</v>
      </c>
      <c r="F171" s="39">
        <v>0</v>
      </c>
      <c r="G171" s="88">
        <f t="shared" si="68"/>
        <v>0</v>
      </c>
      <c r="H171" s="39">
        <v>0</v>
      </c>
      <c r="I171" s="89">
        <f t="shared" si="69"/>
        <v>0</v>
      </c>
      <c r="J171" s="68">
        <v>0</v>
      </c>
      <c r="K171" s="90">
        <f t="shared" si="70"/>
        <v>0</v>
      </c>
      <c r="L171" s="44">
        <f t="shared" si="75"/>
        <v>11</v>
      </c>
      <c r="M171" s="39">
        <v>7</v>
      </c>
      <c r="N171" s="88">
        <f t="shared" si="71"/>
        <v>63.636363636363633</v>
      </c>
      <c r="O171" s="39">
        <v>2</v>
      </c>
      <c r="P171" s="39">
        <v>2</v>
      </c>
      <c r="Q171" s="39">
        <v>4</v>
      </c>
      <c r="R171" s="89">
        <f t="shared" si="72"/>
        <v>36.363636363636367</v>
      </c>
      <c r="S171" s="45">
        <v>0</v>
      </c>
      <c r="T171" s="91">
        <f t="shared" si="73"/>
        <v>0</v>
      </c>
      <c r="U171" s="199"/>
    </row>
    <row r="172" spans="1:21" hidden="1">
      <c r="A172" s="4">
        <v>43831</v>
      </c>
      <c r="B172" s="4">
        <v>44012</v>
      </c>
      <c r="C172" s="36"/>
      <c r="D172" s="37" t="s">
        <v>32</v>
      </c>
      <c r="E172" s="81">
        <f t="shared" si="74"/>
        <v>0</v>
      </c>
      <c r="F172" s="39">
        <v>0</v>
      </c>
      <c r="G172" s="88">
        <f t="shared" si="68"/>
        <v>0</v>
      </c>
      <c r="H172" s="39">
        <v>0</v>
      </c>
      <c r="I172" s="89">
        <f t="shared" si="69"/>
        <v>0</v>
      </c>
      <c r="J172" s="68">
        <v>0</v>
      </c>
      <c r="K172" s="90">
        <f t="shared" si="70"/>
        <v>0</v>
      </c>
      <c r="L172" s="44">
        <f t="shared" si="75"/>
        <v>0</v>
      </c>
      <c r="M172" s="39">
        <v>0</v>
      </c>
      <c r="N172" s="88">
        <f t="shared" si="71"/>
        <v>0</v>
      </c>
      <c r="O172" s="39">
        <v>0</v>
      </c>
      <c r="P172" s="39">
        <v>0</v>
      </c>
      <c r="Q172" s="39">
        <v>0</v>
      </c>
      <c r="R172" s="89">
        <f t="shared" si="72"/>
        <v>0</v>
      </c>
      <c r="S172" s="45">
        <v>0</v>
      </c>
      <c r="T172" s="91">
        <f t="shared" si="73"/>
        <v>0</v>
      </c>
      <c r="U172" s="199"/>
    </row>
    <row r="173" spans="1:21">
      <c r="A173" s="4">
        <v>43831</v>
      </c>
      <c r="B173" s="4">
        <v>44012</v>
      </c>
      <c r="C173" s="36"/>
      <c r="D173" s="37" t="s">
        <v>27</v>
      </c>
      <c r="E173" s="81">
        <f t="shared" si="74"/>
        <v>14</v>
      </c>
      <c r="F173" s="39">
        <v>12</v>
      </c>
      <c r="G173" s="88">
        <f t="shared" si="68"/>
        <v>85.714285714285708</v>
      </c>
      <c r="H173" s="39">
        <v>2</v>
      </c>
      <c r="I173" s="89">
        <f t="shared" si="69"/>
        <v>14.285714285714286</v>
      </c>
      <c r="J173" s="68">
        <v>0</v>
      </c>
      <c r="K173" s="90">
        <f t="shared" si="70"/>
        <v>0</v>
      </c>
      <c r="L173" s="44">
        <f t="shared" si="75"/>
        <v>36</v>
      </c>
      <c r="M173" s="39">
        <v>25</v>
      </c>
      <c r="N173" s="88">
        <f t="shared" si="71"/>
        <v>73.529411764705884</v>
      </c>
      <c r="O173" s="39">
        <v>4</v>
      </c>
      <c r="P173" s="39">
        <v>5</v>
      </c>
      <c r="Q173" s="39">
        <v>9</v>
      </c>
      <c r="R173" s="89">
        <f t="shared" si="72"/>
        <v>26.470588235294116</v>
      </c>
      <c r="S173" s="45">
        <v>2</v>
      </c>
      <c r="T173" s="91">
        <f t="shared" si="73"/>
        <v>5.5555555555555554</v>
      </c>
      <c r="U173" s="199"/>
    </row>
    <row r="174" spans="1:21">
      <c r="A174" s="4">
        <v>43831</v>
      </c>
      <c r="B174" s="4">
        <v>44012</v>
      </c>
      <c r="C174" s="36"/>
      <c r="D174" s="37" t="s">
        <v>28</v>
      </c>
      <c r="E174" s="81">
        <f t="shared" si="74"/>
        <v>0</v>
      </c>
      <c r="F174" s="39">
        <v>0</v>
      </c>
      <c r="G174" s="88">
        <f t="shared" si="68"/>
        <v>0</v>
      </c>
      <c r="H174" s="39">
        <v>0</v>
      </c>
      <c r="I174" s="89">
        <f t="shared" si="69"/>
        <v>0</v>
      </c>
      <c r="J174" s="68">
        <v>0</v>
      </c>
      <c r="K174" s="90">
        <f t="shared" si="70"/>
        <v>0</v>
      </c>
      <c r="L174" s="44">
        <f t="shared" si="75"/>
        <v>24</v>
      </c>
      <c r="M174" s="39">
        <v>12</v>
      </c>
      <c r="N174" s="88">
        <f t="shared" si="71"/>
        <v>50</v>
      </c>
      <c r="O174" s="39">
        <v>11</v>
      </c>
      <c r="P174" s="39">
        <v>1</v>
      </c>
      <c r="Q174" s="39">
        <v>12</v>
      </c>
      <c r="R174" s="89">
        <f t="shared" si="72"/>
        <v>50</v>
      </c>
      <c r="S174" s="45">
        <v>0</v>
      </c>
      <c r="T174" s="91">
        <f t="shared" si="73"/>
        <v>0</v>
      </c>
      <c r="U174" s="199"/>
    </row>
    <row r="175" spans="1:21">
      <c r="A175" s="4">
        <v>43831</v>
      </c>
      <c r="B175" s="4">
        <v>44012</v>
      </c>
      <c r="C175" s="36"/>
      <c r="D175" s="37" t="s">
        <v>29</v>
      </c>
      <c r="E175" s="81">
        <f t="shared" si="74"/>
        <v>0</v>
      </c>
      <c r="F175" s="39">
        <v>0</v>
      </c>
      <c r="G175" s="88">
        <f t="shared" si="68"/>
        <v>0</v>
      </c>
      <c r="H175" s="39">
        <v>0</v>
      </c>
      <c r="I175" s="89">
        <f t="shared" si="69"/>
        <v>0</v>
      </c>
      <c r="J175" s="68">
        <v>0</v>
      </c>
      <c r="K175" s="90">
        <f t="shared" si="70"/>
        <v>0</v>
      </c>
      <c r="L175" s="44">
        <f t="shared" si="75"/>
        <v>2</v>
      </c>
      <c r="M175" s="39">
        <v>1</v>
      </c>
      <c r="N175" s="88">
        <f t="shared" si="71"/>
        <v>50</v>
      </c>
      <c r="O175" s="39">
        <v>1</v>
      </c>
      <c r="P175" s="39">
        <v>0</v>
      </c>
      <c r="Q175" s="39">
        <v>1</v>
      </c>
      <c r="R175" s="89">
        <f t="shared" si="72"/>
        <v>50</v>
      </c>
      <c r="S175" s="45">
        <v>0</v>
      </c>
      <c r="T175" s="91">
        <f t="shared" si="73"/>
        <v>0</v>
      </c>
      <c r="U175" s="199"/>
    </row>
    <row r="176" spans="1:21">
      <c r="A176" s="249" t="s">
        <v>16</v>
      </c>
      <c r="B176" s="249"/>
      <c r="C176" s="249"/>
      <c r="D176" s="249"/>
      <c r="E176" s="18">
        <f t="shared" ref="E176:T176" si="76">SUM(E169:E175)</f>
        <v>74</v>
      </c>
      <c r="F176" s="20">
        <f t="shared" si="76"/>
        <v>45</v>
      </c>
      <c r="G176" s="19">
        <f t="shared" si="76"/>
        <v>143.60902255639098</v>
      </c>
      <c r="H176" s="20">
        <f t="shared" si="76"/>
        <v>26</v>
      </c>
      <c r="I176" s="19">
        <f t="shared" si="76"/>
        <v>56.390977443609025</v>
      </c>
      <c r="J176" s="20">
        <f t="shared" si="76"/>
        <v>3</v>
      </c>
      <c r="K176" s="21">
        <f t="shared" si="76"/>
        <v>5</v>
      </c>
      <c r="L176" s="22">
        <f t="shared" si="76"/>
        <v>183</v>
      </c>
      <c r="M176" s="20">
        <f t="shared" si="76"/>
        <v>77</v>
      </c>
      <c r="N176" s="19">
        <f t="shared" si="76"/>
        <v>332.40387063916478</v>
      </c>
      <c r="O176" s="20">
        <f t="shared" si="76"/>
        <v>50</v>
      </c>
      <c r="P176" s="20">
        <f t="shared" si="76"/>
        <v>52</v>
      </c>
      <c r="Q176" s="20">
        <f t="shared" si="76"/>
        <v>102</v>
      </c>
      <c r="R176" s="19">
        <f t="shared" si="76"/>
        <v>267.59612936083522</v>
      </c>
      <c r="S176" s="20">
        <f t="shared" si="76"/>
        <v>4</v>
      </c>
      <c r="T176" s="23">
        <f t="shared" si="76"/>
        <v>7.4247144340602285</v>
      </c>
      <c r="U176" s="201"/>
    </row>
    <row r="177" spans="1:21" ht="15.75" thickBot="1">
      <c r="A177" s="317" t="s">
        <v>18</v>
      </c>
      <c r="B177" s="317"/>
      <c r="C177" s="317"/>
      <c r="D177" s="317"/>
      <c r="E177" s="92">
        <f>SUM(E176)</f>
        <v>74</v>
      </c>
      <c r="F177" s="27">
        <f>F176</f>
        <v>45</v>
      </c>
      <c r="G177" s="26">
        <f>IF(F177&gt;0,(F177*100/(E177-J177)),0)</f>
        <v>63.380281690140848</v>
      </c>
      <c r="H177" s="27">
        <f>H176</f>
        <v>26</v>
      </c>
      <c r="I177" s="28">
        <f>IF(H177&gt;0,(H177*100/(E177-J177)),0)</f>
        <v>36.619718309859152</v>
      </c>
      <c r="J177" s="29">
        <f>J176</f>
        <v>3</v>
      </c>
      <c r="K177" s="30">
        <f>IF(J177&gt;0,(J177*100/E177),0)</f>
        <v>4.0540540540540544</v>
      </c>
      <c r="L177" s="31">
        <f>L176</f>
        <v>183</v>
      </c>
      <c r="M177" s="27">
        <f>M176</f>
        <v>77</v>
      </c>
      <c r="N177" s="26">
        <f>IF(M177&gt;0,(M177*100/(L177-S177)),0)</f>
        <v>43.016759776536311</v>
      </c>
      <c r="O177" s="27">
        <f>O176</f>
        <v>50</v>
      </c>
      <c r="P177" s="27">
        <f>P176</f>
        <v>52</v>
      </c>
      <c r="Q177" s="27">
        <f>Q176</f>
        <v>102</v>
      </c>
      <c r="R177" s="28">
        <f>IF(Q177&gt;0,(Q177*100/(L177-S177)),0)</f>
        <v>56.983240223463689</v>
      </c>
      <c r="S177" s="29">
        <f>S176</f>
        <v>4</v>
      </c>
      <c r="T177" s="32">
        <f>IF(S177&gt;0,(S177*100/L177),0)</f>
        <v>2.1857923497267762</v>
      </c>
      <c r="U177" s="202" t="s">
        <v>19</v>
      </c>
    </row>
    <row r="178" spans="1:21" ht="15.75" thickBot="1">
      <c r="A178" s="310"/>
      <c r="B178" s="311"/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2"/>
    </row>
    <row r="179" spans="1:21" ht="18.75" hidden="1">
      <c r="A179" s="313" t="s">
        <v>33</v>
      </c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3"/>
    </row>
    <row r="180" spans="1:21" ht="19.5" hidden="1" thickBot="1">
      <c r="A180" s="315" t="s">
        <v>51</v>
      </c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4"/>
    </row>
    <row r="181" spans="1:21" ht="15.75" hidden="1" thickBo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idden="1">
      <c r="A182" s="221" t="s">
        <v>1</v>
      </c>
      <c r="B182" s="222"/>
      <c r="C182" s="223" t="s">
        <v>2</v>
      </c>
      <c r="D182" s="288"/>
      <c r="E182" s="295" t="s">
        <v>3</v>
      </c>
      <c r="F182" s="233"/>
      <c r="G182" s="233"/>
      <c r="H182" s="233"/>
      <c r="I182" s="233"/>
      <c r="J182" s="233"/>
      <c r="K182" s="234"/>
      <c r="L182" s="232" t="s">
        <v>4</v>
      </c>
      <c r="M182" s="233"/>
      <c r="N182" s="233"/>
      <c r="O182" s="233"/>
      <c r="P182" s="233"/>
      <c r="Q182" s="233"/>
      <c r="R182" s="233"/>
      <c r="S182" s="233"/>
      <c r="T182" s="234"/>
      <c r="U182" s="72" t="s">
        <v>5</v>
      </c>
    </row>
    <row r="183" spans="1:21" hidden="1">
      <c r="A183" s="235" t="s">
        <v>6</v>
      </c>
      <c r="B183" s="235" t="s">
        <v>7</v>
      </c>
      <c r="C183" s="225"/>
      <c r="D183" s="289"/>
      <c r="E183" s="296" t="s">
        <v>8</v>
      </c>
      <c r="F183" s="272" t="s">
        <v>9</v>
      </c>
      <c r="G183" s="242"/>
      <c r="H183" s="265" t="s">
        <v>10</v>
      </c>
      <c r="I183" s="266"/>
      <c r="J183" s="267" t="s">
        <v>11</v>
      </c>
      <c r="K183" s="268"/>
      <c r="L183" s="269" t="s">
        <v>8</v>
      </c>
      <c r="M183" s="272" t="s">
        <v>9</v>
      </c>
      <c r="N183" s="242"/>
      <c r="O183" s="265" t="s">
        <v>10</v>
      </c>
      <c r="P183" s="273"/>
      <c r="Q183" s="273"/>
      <c r="R183" s="266"/>
      <c r="S183" s="274" t="s">
        <v>11</v>
      </c>
      <c r="T183" s="322"/>
      <c r="U183" s="47"/>
    </row>
    <row r="184" spans="1:21" hidden="1">
      <c r="A184" s="236"/>
      <c r="B184" s="236"/>
      <c r="C184" s="225"/>
      <c r="D184" s="289"/>
      <c r="E184" s="297"/>
      <c r="F184" s="259" t="s">
        <v>12</v>
      </c>
      <c r="G184" s="257" t="s">
        <v>13</v>
      </c>
      <c r="H184" s="259" t="s">
        <v>12</v>
      </c>
      <c r="I184" s="261" t="s">
        <v>13</v>
      </c>
      <c r="J184" s="243" t="s">
        <v>8</v>
      </c>
      <c r="K184" s="263" t="s">
        <v>13</v>
      </c>
      <c r="L184" s="270"/>
      <c r="M184" s="259" t="s">
        <v>12</v>
      </c>
      <c r="N184" s="257" t="s">
        <v>13</v>
      </c>
      <c r="O184" s="221" t="s">
        <v>12</v>
      </c>
      <c r="P184" s="276"/>
      <c r="Q184" s="222"/>
      <c r="R184" s="261" t="s">
        <v>13</v>
      </c>
      <c r="S184" s="243" t="s">
        <v>8</v>
      </c>
      <c r="T184" s="318" t="s">
        <v>13</v>
      </c>
      <c r="U184" s="87"/>
    </row>
    <row r="185" spans="1:21" ht="15.75" hidden="1" thickBot="1">
      <c r="A185" s="237"/>
      <c r="B185" s="237"/>
      <c r="C185" s="227"/>
      <c r="D185" s="290"/>
      <c r="E185" s="298"/>
      <c r="F185" s="260"/>
      <c r="G185" s="258"/>
      <c r="H185" s="260"/>
      <c r="I185" s="262"/>
      <c r="J185" s="244"/>
      <c r="K185" s="264"/>
      <c r="L185" s="271"/>
      <c r="M185" s="260"/>
      <c r="N185" s="258"/>
      <c r="O185" s="2" t="s">
        <v>14</v>
      </c>
      <c r="P185" s="3" t="s">
        <v>15</v>
      </c>
      <c r="Q185" s="3" t="s">
        <v>16</v>
      </c>
      <c r="R185" s="262"/>
      <c r="S185" s="244"/>
      <c r="T185" s="319"/>
      <c r="U185" s="87"/>
    </row>
    <row r="186" spans="1:21" ht="15.75" hidden="1" thickBot="1">
      <c r="A186" s="247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320"/>
      <c r="U186" s="93"/>
    </row>
    <row r="187" spans="1:21" ht="15.75" hidden="1" thickBot="1">
      <c r="A187" s="4">
        <v>43101</v>
      </c>
      <c r="B187" s="4">
        <v>43281</v>
      </c>
      <c r="C187" s="5"/>
      <c r="D187" s="37" t="s">
        <v>23</v>
      </c>
      <c r="E187" s="84">
        <f>F187+H187+J187</f>
        <v>0</v>
      </c>
      <c r="F187" s="10">
        <v>0</v>
      </c>
      <c r="G187" s="74">
        <f>IF(F187&gt;0,(F187*100/(E187-J187)),0)</f>
        <v>0</v>
      </c>
      <c r="H187" s="10">
        <v>0</v>
      </c>
      <c r="I187" s="75">
        <f>IF(H187&gt;0,(H187*100/(E187-J187)),0)</f>
        <v>0</v>
      </c>
      <c r="J187" s="12">
        <v>0</v>
      </c>
      <c r="K187" s="76">
        <f>IF(J187&gt;0,(J187*100/(E187)),0)</f>
        <v>0</v>
      </c>
      <c r="L187" s="14">
        <f>M187+Q187+S187</f>
        <v>0</v>
      </c>
      <c r="M187" s="10">
        <v>0</v>
      </c>
      <c r="N187" s="74">
        <f>IF(M187&gt;0,(M187*100/(L187-S187)),0)</f>
        <v>0</v>
      </c>
      <c r="O187" s="10">
        <v>0</v>
      </c>
      <c r="P187" s="10">
        <v>0</v>
      </c>
      <c r="Q187" s="10">
        <v>0</v>
      </c>
      <c r="R187" s="75">
        <f>IF(Q187&gt;0,(Q187*100/(L187-S187)),0)</f>
        <v>0</v>
      </c>
      <c r="S187" s="15">
        <v>0</v>
      </c>
      <c r="T187" s="77">
        <f>IF(S187&gt;0,(S187*100/(L187)),0)</f>
        <v>0</v>
      </c>
      <c r="U187" s="94"/>
    </row>
    <row r="188" spans="1:21" ht="15.75" hidden="1" thickBot="1">
      <c r="A188" s="4">
        <v>43466</v>
      </c>
      <c r="B188" s="4">
        <v>43646</v>
      </c>
      <c r="C188" s="5"/>
      <c r="D188" s="37" t="s">
        <v>25</v>
      </c>
      <c r="E188" s="84">
        <f t="shared" ref="E188:E190" si="77">F188+H188+J188</f>
        <v>0</v>
      </c>
      <c r="F188" s="39">
        <v>0</v>
      </c>
      <c r="G188" s="40">
        <f t="shared" ref="G188:G190" si="78">IF(F188&gt;0,(F188*100/(E188-J188)),0)</f>
        <v>0</v>
      </c>
      <c r="H188" s="39">
        <v>0</v>
      </c>
      <c r="I188" s="41">
        <f t="shared" ref="I188:I190" si="79">IF(H188&gt;0,(H188*100/(E188-J188)),0)</f>
        <v>0</v>
      </c>
      <c r="J188" s="68">
        <v>0</v>
      </c>
      <c r="K188" s="43">
        <f t="shared" ref="K188:K190" si="80">IF(J188&gt;0,(J188*100/(E188)),0)</f>
        <v>0</v>
      </c>
      <c r="L188" s="14">
        <f t="shared" ref="L188:L190" si="81">M188+Q188+S188</f>
        <v>0</v>
      </c>
      <c r="M188" s="39">
        <v>0</v>
      </c>
      <c r="N188" s="40">
        <f t="shared" ref="N188:N190" si="82">IF(M188&gt;0,(M188*100/(L188-S188)),0)</f>
        <v>0</v>
      </c>
      <c r="O188" s="39">
        <v>0</v>
      </c>
      <c r="P188" s="39">
        <v>0</v>
      </c>
      <c r="Q188" s="39">
        <v>0</v>
      </c>
      <c r="R188" s="41">
        <f t="shared" ref="R188:R190" si="83">IF(Q188&gt;0,(Q188*100/(L188-S188)),0)</f>
        <v>0</v>
      </c>
      <c r="S188" s="45">
        <v>0</v>
      </c>
      <c r="T188" s="46">
        <f t="shared" ref="T188:T190" si="84">IF(S188&gt;0,(S188*100/(L188)),0)</f>
        <v>0</v>
      </c>
      <c r="U188" s="85"/>
    </row>
    <row r="189" spans="1:21" ht="15.75" hidden="1" thickBot="1">
      <c r="A189" s="4">
        <v>43466</v>
      </c>
      <c r="B189" s="4">
        <v>43646</v>
      </c>
      <c r="C189" s="5"/>
      <c r="D189" s="37" t="s">
        <v>17</v>
      </c>
      <c r="E189" s="84">
        <f t="shared" si="77"/>
        <v>0</v>
      </c>
      <c r="F189" s="39">
        <v>0</v>
      </c>
      <c r="G189" s="40">
        <f t="shared" si="78"/>
        <v>0</v>
      </c>
      <c r="H189" s="39">
        <v>0</v>
      </c>
      <c r="I189" s="41">
        <f t="shared" si="79"/>
        <v>0</v>
      </c>
      <c r="J189" s="68">
        <v>0</v>
      </c>
      <c r="K189" s="43">
        <f t="shared" si="80"/>
        <v>0</v>
      </c>
      <c r="L189" s="14">
        <f t="shared" si="81"/>
        <v>0</v>
      </c>
      <c r="M189" s="39">
        <v>0</v>
      </c>
      <c r="N189" s="40">
        <f t="shared" si="82"/>
        <v>0</v>
      </c>
      <c r="O189" s="39">
        <v>0</v>
      </c>
      <c r="P189" s="39">
        <v>0</v>
      </c>
      <c r="Q189" s="39">
        <v>0</v>
      </c>
      <c r="R189" s="41">
        <f t="shared" si="83"/>
        <v>0</v>
      </c>
      <c r="S189" s="45">
        <v>0</v>
      </c>
      <c r="T189" s="46">
        <f t="shared" si="84"/>
        <v>0</v>
      </c>
      <c r="U189" s="86"/>
    </row>
    <row r="190" spans="1:21" hidden="1">
      <c r="A190" s="4">
        <v>43466</v>
      </c>
      <c r="B190" s="4">
        <v>43646</v>
      </c>
      <c r="C190" s="36"/>
      <c r="D190" s="37" t="s">
        <v>26</v>
      </c>
      <c r="E190" s="84">
        <f t="shared" si="77"/>
        <v>0</v>
      </c>
      <c r="F190" s="39">
        <v>0</v>
      </c>
      <c r="G190" s="40">
        <f t="shared" si="78"/>
        <v>0</v>
      </c>
      <c r="H190" s="39">
        <v>0</v>
      </c>
      <c r="I190" s="41">
        <f t="shared" si="79"/>
        <v>0</v>
      </c>
      <c r="J190" s="68">
        <v>0</v>
      </c>
      <c r="K190" s="43">
        <f t="shared" si="80"/>
        <v>0</v>
      </c>
      <c r="L190" s="14">
        <f t="shared" si="81"/>
        <v>0</v>
      </c>
      <c r="M190" s="39">
        <v>0</v>
      </c>
      <c r="N190" s="40">
        <f t="shared" si="82"/>
        <v>0</v>
      </c>
      <c r="O190" s="39">
        <v>0</v>
      </c>
      <c r="P190" s="39">
        <v>0</v>
      </c>
      <c r="Q190" s="39">
        <v>0</v>
      </c>
      <c r="R190" s="41">
        <f t="shared" si="83"/>
        <v>0</v>
      </c>
      <c r="S190" s="45">
        <v>0</v>
      </c>
      <c r="T190" s="46">
        <f t="shared" si="84"/>
        <v>0</v>
      </c>
      <c r="U190" s="47"/>
    </row>
    <row r="191" spans="1:21" ht="19.5" hidden="1" thickBot="1">
      <c r="A191" s="279" t="s">
        <v>16</v>
      </c>
      <c r="B191" s="279"/>
      <c r="C191" s="279"/>
      <c r="D191" s="279"/>
      <c r="E191" s="49">
        <f t="shared" ref="E191:T191" si="85">SUM(E187:E190)</f>
        <v>0</v>
      </c>
      <c r="F191" s="51">
        <f t="shared" si="85"/>
        <v>0</v>
      </c>
      <c r="G191" s="52">
        <f t="shared" si="85"/>
        <v>0</v>
      </c>
      <c r="H191" s="51">
        <f t="shared" si="85"/>
        <v>0</v>
      </c>
      <c r="I191" s="52">
        <f t="shared" si="85"/>
        <v>0</v>
      </c>
      <c r="J191" s="51">
        <f t="shared" si="85"/>
        <v>0</v>
      </c>
      <c r="K191" s="54">
        <f t="shared" si="85"/>
        <v>0</v>
      </c>
      <c r="L191" s="55">
        <f t="shared" si="85"/>
        <v>0</v>
      </c>
      <c r="M191" s="51">
        <f t="shared" si="85"/>
        <v>0</v>
      </c>
      <c r="N191" s="52">
        <f t="shared" si="85"/>
        <v>0</v>
      </c>
      <c r="O191" s="51">
        <f t="shared" si="85"/>
        <v>0</v>
      </c>
      <c r="P191" s="51">
        <f t="shared" si="85"/>
        <v>0</v>
      </c>
      <c r="Q191" s="51">
        <f t="shared" si="85"/>
        <v>0</v>
      </c>
      <c r="R191" s="52">
        <f t="shared" si="85"/>
        <v>0</v>
      </c>
      <c r="S191" s="51">
        <f t="shared" si="85"/>
        <v>0</v>
      </c>
      <c r="T191" s="56">
        <f t="shared" si="85"/>
        <v>0</v>
      </c>
      <c r="U191" s="95"/>
    </row>
    <row r="192" spans="1:21" ht="15.75" hidden="1" thickBot="1">
      <c r="A192" s="309" t="s">
        <v>18</v>
      </c>
      <c r="B192" s="309"/>
      <c r="C192" s="309"/>
      <c r="D192" s="309"/>
      <c r="E192" s="38">
        <f>SUM(E191)</f>
        <v>0</v>
      </c>
      <c r="F192" s="60">
        <f>F191</f>
        <v>0</v>
      </c>
      <c r="G192" s="59">
        <f>IF(F192&gt;0,(F192*100/(E192-J192)),0)</f>
        <v>0</v>
      </c>
      <c r="H192" s="60">
        <f>H191</f>
        <v>0</v>
      </c>
      <c r="I192" s="61">
        <f>IF(H192&gt;0,(H192*100/(E192-J192)),0)</f>
        <v>0</v>
      </c>
      <c r="J192" s="65">
        <f>J191</f>
        <v>0</v>
      </c>
      <c r="K192" s="63">
        <f>IF(J192&gt;0,(J192*100/E192),0)</f>
        <v>0</v>
      </c>
      <c r="L192" s="64">
        <f>L191</f>
        <v>0</v>
      </c>
      <c r="M192" s="60">
        <f>M191</f>
        <v>0</v>
      </c>
      <c r="N192" s="59">
        <f>IF(M192&gt;0,(M192*100/(L192-S192)),0)</f>
        <v>0</v>
      </c>
      <c r="O192" s="60">
        <f>O191</f>
        <v>0</v>
      </c>
      <c r="P192" s="60">
        <f>P191</f>
        <v>0</v>
      </c>
      <c r="Q192" s="60">
        <f>Q191</f>
        <v>0</v>
      </c>
      <c r="R192" s="61">
        <f>IF(Q192&gt;0,(Q192*100/(L192-S192)),0)</f>
        <v>0</v>
      </c>
      <c r="S192" s="65">
        <f>S191</f>
        <v>0</v>
      </c>
      <c r="T192" s="66">
        <f>IF(S192&gt;0,(S192*100/L192),0)</f>
        <v>0</v>
      </c>
      <c r="U192" s="96" t="s">
        <v>19</v>
      </c>
    </row>
    <row r="193" spans="1:21" ht="15.75" hidden="1" thickBot="1">
      <c r="A193" s="310"/>
      <c r="B193" s="311"/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21"/>
    </row>
    <row r="194" spans="1:21" ht="18.75">
      <c r="A194" s="215" t="s">
        <v>99</v>
      </c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3"/>
    </row>
    <row r="195" spans="1:21" ht="19.5" thickBot="1">
      <c r="A195" s="218" t="s">
        <v>52</v>
      </c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4"/>
    </row>
    <row r="196" spans="1:21" ht="15.75" thickBo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.75" thickBot="1">
      <c r="A197" s="221" t="s">
        <v>1</v>
      </c>
      <c r="B197" s="222"/>
      <c r="C197" s="223" t="s">
        <v>2</v>
      </c>
      <c r="D197" s="288"/>
      <c r="E197" s="295" t="s">
        <v>3</v>
      </c>
      <c r="F197" s="233"/>
      <c r="G197" s="233"/>
      <c r="H197" s="233"/>
      <c r="I197" s="233"/>
      <c r="J197" s="233"/>
      <c r="K197" s="234"/>
      <c r="L197" s="232" t="s">
        <v>4</v>
      </c>
      <c r="M197" s="233"/>
      <c r="N197" s="233"/>
      <c r="O197" s="233"/>
      <c r="P197" s="233"/>
      <c r="Q197" s="233"/>
      <c r="R197" s="233"/>
      <c r="S197" s="233"/>
      <c r="T197" s="234"/>
      <c r="U197" s="35" t="s">
        <v>5</v>
      </c>
    </row>
    <row r="198" spans="1:21">
      <c r="A198" s="235" t="s">
        <v>6</v>
      </c>
      <c r="B198" s="235" t="s">
        <v>7</v>
      </c>
      <c r="C198" s="225"/>
      <c r="D198" s="289"/>
      <c r="E198" s="296" t="s">
        <v>8</v>
      </c>
      <c r="F198" s="272" t="s">
        <v>9</v>
      </c>
      <c r="G198" s="242"/>
      <c r="H198" s="265" t="s">
        <v>10</v>
      </c>
      <c r="I198" s="266"/>
      <c r="J198" s="267" t="s">
        <v>11</v>
      </c>
      <c r="K198" s="268"/>
      <c r="L198" s="269" t="s">
        <v>8</v>
      </c>
      <c r="M198" s="272" t="s">
        <v>9</v>
      </c>
      <c r="N198" s="242"/>
      <c r="O198" s="265" t="s">
        <v>10</v>
      </c>
      <c r="P198" s="273"/>
      <c r="Q198" s="273"/>
      <c r="R198" s="266"/>
      <c r="S198" s="274" t="s">
        <v>11</v>
      </c>
      <c r="T198" s="275"/>
      <c r="U198" s="193"/>
    </row>
    <row r="199" spans="1:21">
      <c r="A199" s="236"/>
      <c r="B199" s="236"/>
      <c r="C199" s="225"/>
      <c r="D199" s="289"/>
      <c r="E199" s="297"/>
      <c r="F199" s="259" t="s">
        <v>12</v>
      </c>
      <c r="G199" s="257" t="s">
        <v>13</v>
      </c>
      <c r="H199" s="259" t="s">
        <v>12</v>
      </c>
      <c r="I199" s="261" t="s">
        <v>13</v>
      </c>
      <c r="J199" s="243" t="s">
        <v>8</v>
      </c>
      <c r="K199" s="263" t="s">
        <v>13</v>
      </c>
      <c r="L199" s="270"/>
      <c r="M199" s="259" t="s">
        <v>12</v>
      </c>
      <c r="N199" s="257" t="s">
        <v>13</v>
      </c>
      <c r="O199" s="221" t="s">
        <v>12</v>
      </c>
      <c r="P199" s="276"/>
      <c r="Q199" s="222"/>
      <c r="R199" s="261" t="s">
        <v>13</v>
      </c>
      <c r="S199" s="243" t="s">
        <v>8</v>
      </c>
      <c r="T199" s="245" t="s">
        <v>13</v>
      </c>
      <c r="U199" s="97"/>
    </row>
    <row r="200" spans="1:21" ht="15.75" thickBot="1">
      <c r="A200" s="237"/>
      <c r="B200" s="237"/>
      <c r="C200" s="227"/>
      <c r="D200" s="290"/>
      <c r="E200" s="298"/>
      <c r="F200" s="260"/>
      <c r="G200" s="258"/>
      <c r="H200" s="260"/>
      <c r="I200" s="262"/>
      <c r="J200" s="244"/>
      <c r="K200" s="264"/>
      <c r="L200" s="271"/>
      <c r="M200" s="260"/>
      <c r="N200" s="258"/>
      <c r="O200" s="2" t="s">
        <v>14</v>
      </c>
      <c r="P200" s="3" t="s">
        <v>15</v>
      </c>
      <c r="Q200" s="3" t="s">
        <v>16</v>
      </c>
      <c r="R200" s="262"/>
      <c r="S200" s="244"/>
      <c r="T200" s="246"/>
      <c r="U200" s="97"/>
    </row>
    <row r="201" spans="1:21" ht="15.75" thickBot="1">
      <c r="A201" s="247"/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97"/>
    </row>
    <row r="202" spans="1:21" ht="15.75" thickBot="1">
      <c r="A202" s="4">
        <v>43831</v>
      </c>
      <c r="B202" s="4">
        <v>44012</v>
      </c>
      <c r="C202" s="5"/>
      <c r="D202" s="37" t="s">
        <v>22</v>
      </c>
      <c r="E202" s="84">
        <f>F202+H202+J202</f>
        <v>4</v>
      </c>
      <c r="F202" s="10">
        <v>2</v>
      </c>
      <c r="G202" s="74">
        <f>IF(F202&gt;0,(F202*100/(E202-J202)),0)</f>
        <v>66.666666666666671</v>
      </c>
      <c r="H202" s="10">
        <v>1</v>
      </c>
      <c r="I202" s="75">
        <f>IF(H202&gt;0,(H202*100/(E202-J202)),0)</f>
        <v>33.333333333333336</v>
      </c>
      <c r="J202" s="12">
        <v>1</v>
      </c>
      <c r="K202" s="76">
        <f>IF(J202&gt;0,(J202*100/(E202)),0)</f>
        <v>25</v>
      </c>
      <c r="L202" s="14">
        <f>M202+Q202+S202</f>
        <v>2</v>
      </c>
      <c r="M202" s="10">
        <v>1</v>
      </c>
      <c r="N202" s="74">
        <f>IF(M202&gt;0,(M202*100/(L202-S202)),0)</f>
        <v>50</v>
      </c>
      <c r="O202" s="10">
        <v>1</v>
      </c>
      <c r="P202" s="10">
        <v>0</v>
      </c>
      <c r="Q202" s="10">
        <v>1</v>
      </c>
      <c r="R202" s="75">
        <f>IF(Q202&gt;0,(Q202*100/(L202-S202)),0)</f>
        <v>50</v>
      </c>
      <c r="S202" s="15">
        <v>0</v>
      </c>
      <c r="T202" s="77">
        <f>IF(S202&gt;0,(S202*100/(L202)),0)</f>
        <v>0</v>
      </c>
      <c r="U202" s="189"/>
    </row>
    <row r="203" spans="1:21" ht="15.75" thickBot="1">
      <c r="A203" s="4">
        <v>43831</v>
      </c>
      <c r="B203" s="4">
        <v>44012</v>
      </c>
      <c r="C203" s="5"/>
      <c r="D203" s="37" t="s">
        <v>23</v>
      </c>
      <c r="E203" s="84">
        <f t="shared" ref="E203:E207" si="86">F203+H203+J203</f>
        <v>1</v>
      </c>
      <c r="F203" s="39">
        <v>0</v>
      </c>
      <c r="G203" s="40">
        <f t="shared" ref="G203:G207" si="87">IF(F203&gt;0,(F203*100/(E203-J203)),0)</f>
        <v>0</v>
      </c>
      <c r="H203" s="39">
        <v>0</v>
      </c>
      <c r="I203" s="41">
        <f t="shared" ref="I203:I207" si="88">IF(H203&gt;0,(H203*100/(E203-J203)),0)</f>
        <v>0</v>
      </c>
      <c r="J203" s="68">
        <v>1</v>
      </c>
      <c r="K203" s="43">
        <f t="shared" ref="K203:K207" si="89">IF(J203&gt;0,(J203*100/(E203)),0)</f>
        <v>100</v>
      </c>
      <c r="L203" s="14">
        <f t="shared" ref="L203:L207" si="90">M203+Q203+S203</f>
        <v>1</v>
      </c>
      <c r="M203" s="39">
        <v>0</v>
      </c>
      <c r="N203" s="40">
        <f t="shared" ref="N203:N207" si="91">IF(M203&gt;0,(M203*100/(L203-S203)),0)</f>
        <v>0</v>
      </c>
      <c r="O203" s="39">
        <v>1</v>
      </c>
      <c r="P203" s="39">
        <v>0</v>
      </c>
      <c r="Q203" s="39">
        <v>1</v>
      </c>
      <c r="R203" s="41">
        <f t="shared" ref="R203:R207" si="92">IF(Q203&gt;0,(Q203*100/(L203-S203)),0)</f>
        <v>100</v>
      </c>
      <c r="S203" s="45">
        <v>0</v>
      </c>
      <c r="T203" s="46">
        <f t="shared" ref="T203:T207" si="93">IF(S203&gt;0,(S203*100/(L203)),0)</f>
        <v>0</v>
      </c>
      <c r="U203" s="97"/>
    </row>
    <row r="204" spans="1:21" ht="15.75" thickBot="1">
      <c r="A204" s="4">
        <v>43831</v>
      </c>
      <c r="B204" s="4">
        <v>44012</v>
      </c>
      <c r="C204" s="5"/>
      <c r="D204" s="37" t="s">
        <v>24</v>
      </c>
      <c r="E204" s="84">
        <f t="shared" si="86"/>
        <v>1</v>
      </c>
      <c r="F204" s="39">
        <v>1</v>
      </c>
      <c r="G204" s="40">
        <f t="shared" si="87"/>
        <v>100</v>
      </c>
      <c r="H204" s="39">
        <v>0</v>
      </c>
      <c r="I204" s="41">
        <f t="shared" si="88"/>
        <v>0</v>
      </c>
      <c r="J204" s="68">
        <v>0</v>
      </c>
      <c r="K204" s="43">
        <f t="shared" si="89"/>
        <v>0</v>
      </c>
      <c r="L204" s="14">
        <f t="shared" si="90"/>
        <v>3</v>
      </c>
      <c r="M204" s="39">
        <v>2</v>
      </c>
      <c r="N204" s="40">
        <f t="shared" si="91"/>
        <v>66.666666666666671</v>
      </c>
      <c r="O204" s="39">
        <v>1</v>
      </c>
      <c r="P204" s="39">
        <v>0</v>
      </c>
      <c r="Q204" s="39">
        <v>1</v>
      </c>
      <c r="R204" s="41">
        <f t="shared" si="92"/>
        <v>33.333333333333336</v>
      </c>
      <c r="S204" s="45">
        <v>0</v>
      </c>
      <c r="T204" s="46">
        <f t="shared" si="93"/>
        <v>0</v>
      </c>
      <c r="U204" s="97"/>
    </row>
    <row r="205" spans="1:21" ht="15.75" thickBot="1">
      <c r="A205" s="4">
        <v>43831</v>
      </c>
      <c r="B205" s="4">
        <v>44012</v>
      </c>
      <c r="C205" s="36"/>
      <c r="D205" s="37" t="s">
        <v>25</v>
      </c>
      <c r="E205" s="84">
        <f t="shared" si="86"/>
        <v>6</v>
      </c>
      <c r="F205" s="39">
        <v>6</v>
      </c>
      <c r="G205" s="40">
        <f t="shared" si="87"/>
        <v>100</v>
      </c>
      <c r="H205" s="39">
        <v>0</v>
      </c>
      <c r="I205" s="41">
        <f t="shared" si="88"/>
        <v>0</v>
      </c>
      <c r="J205" s="68">
        <v>0</v>
      </c>
      <c r="K205" s="43">
        <f t="shared" si="89"/>
        <v>0</v>
      </c>
      <c r="L205" s="14">
        <f t="shared" si="90"/>
        <v>17</v>
      </c>
      <c r="M205" s="39">
        <v>5</v>
      </c>
      <c r="N205" s="40">
        <f t="shared" si="91"/>
        <v>31.25</v>
      </c>
      <c r="O205" s="39">
        <v>11</v>
      </c>
      <c r="P205" s="39">
        <v>0</v>
      </c>
      <c r="Q205" s="39">
        <v>11</v>
      </c>
      <c r="R205" s="41">
        <f t="shared" si="92"/>
        <v>68.75</v>
      </c>
      <c r="S205" s="45">
        <v>1</v>
      </c>
      <c r="T205" s="46">
        <f t="shared" si="93"/>
        <v>5.882352941176471</v>
      </c>
      <c r="U205" s="97"/>
    </row>
    <row r="206" spans="1:21" ht="15.75" thickBot="1">
      <c r="A206" s="4">
        <v>43831</v>
      </c>
      <c r="B206" s="4">
        <v>44012</v>
      </c>
      <c r="C206" s="36"/>
      <c r="D206" s="37" t="s">
        <v>17</v>
      </c>
      <c r="E206" s="84">
        <f t="shared" si="86"/>
        <v>53</v>
      </c>
      <c r="F206" s="39">
        <v>33</v>
      </c>
      <c r="G206" s="40">
        <f t="shared" si="87"/>
        <v>64.705882352941174</v>
      </c>
      <c r="H206" s="39">
        <v>18</v>
      </c>
      <c r="I206" s="41">
        <f t="shared" si="88"/>
        <v>35.294117647058826</v>
      </c>
      <c r="J206" s="68">
        <v>2</v>
      </c>
      <c r="K206" s="43">
        <f t="shared" si="89"/>
        <v>3.7735849056603774</v>
      </c>
      <c r="L206" s="14">
        <f t="shared" si="90"/>
        <v>65</v>
      </c>
      <c r="M206" s="39">
        <v>22</v>
      </c>
      <c r="N206" s="40">
        <f t="shared" si="91"/>
        <v>34.375</v>
      </c>
      <c r="O206" s="39">
        <v>13</v>
      </c>
      <c r="P206" s="39">
        <v>29</v>
      </c>
      <c r="Q206" s="39">
        <v>42</v>
      </c>
      <c r="R206" s="41">
        <f t="shared" si="92"/>
        <v>65.625</v>
      </c>
      <c r="S206" s="45">
        <v>1</v>
      </c>
      <c r="T206" s="46">
        <f t="shared" si="93"/>
        <v>1.5384615384615385</v>
      </c>
      <c r="U206" s="108"/>
    </row>
    <row r="207" spans="1:21">
      <c r="A207" s="4">
        <v>43831</v>
      </c>
      <c r="B207" s="4">
        <v>44012</v>
      </c>
      <c r="C207" s="36"/>
      <c r="D207" s="37" t="s">
        <v>26</v>
      </c>
      <c r="E207" s="84">
        <f t="shared" si="86"/>
        <v>0</v>
      </c>
      <c r="F207" s="39">
        <v>0</v>
      </c>
      <c r="G207" s="40">
        <f t="shared" si="87"/>
        <v>0</v>
      </c>
      <c r="H207" s="39">
        <v>0</v>
      </c>
      <c r="I207" s="41">
        <f t="shared" si="88"/>
        <v>0</v>
      </c>
      <c r="J207" s="68">
        <v>0</v>
      </c>
      <c r="K207" s="43">
        <f t="shared" si="89"/>
        <v>0</v>
      </c>
      <c r="L207" s="14">
        <f t="shared" si="90"/>
        <v>2</v>
      </c>
      <c r="M207" s="39">
        <v>2</v>
      </c>
      <c r="N207" s="40">
        <f t="shared" si="91"/>
        <v>100</v>
      </c>
      <c r="O207" s="39">
        <v>0</v>
      </c>
      <c r="P207" s="39">
        <v>0</v>
      </c>
      <c r="Q207" s="39">
        <v>0</v>
      </c>
      <c r="R207" s="41">
        <f t="shared" si="92"/>
        <v>0</v>
      </c>
      <c r="S207" s="45">
        <v>0</v>
      </c>
      <c r="T207" s="46">
        <f t="shared" si="93"/>
        <v>0</v>
      </c>
      <c r="U207" s="196"/>
    </row>
    <row r="208" spans="1:21" ht="18.75">
      <c r="A208" s="279" t="s">
        <v>16</v>
      </c>
      <c r="B208" s="279"/>
      <c r="C208" s="279"/>
      <c r="D208" s="279"/>
      <c r="E208" s="49">
        <f t="shared" ref="E208:T208" si="94">SUM(E202:E207)</f>
        <v>65</v>
      </c>
      <c r="F208" s="51">
        <f t="shared" si="94"/>
        <v>42</v>
      </c>
      <c r="G208" s="52">
        <f t="shared" si="94"/>
        <v>331.37254901960785</v>
      </c>
      <c r="H208" s="51">
        <f t="shared" si="94"/>
        <v>19</v>
      </c>
      <c r="I208" s="52">
        <f t="shared" si="94"/>
        <v>68.627450980392155</v>
      </c>
      <c r="J208" s="51">
        <f t="shared" si="94"/>
        <v>4</v>
      </c>
      <c r="K208" s="54">
        <f t="shared" si="94"/>
        <v>128.77358490566039</v>
      </c>
      <c r="L208" s="55">
        <f t="shared" si="94"/>
        <v>90</v>
      </c>
      <c r="M208" s="51">
        <f t="shared" si="94"/>
        <v>32</v>
      </c>
      <c r="N208" s="52">
        <f t="shared" si="94"/>
        <v>282.29166666666669</v>
      </c>
      <c r="O208" s="51">
        <f t="shared" si="94"/>
        <v>27</v>
      </c>
      <c r="P208" s="51">
        <f t="shared" si="94"/>
        <v>29</v>
      </c>
      <c r="Q208" s="51">
        <f t="shared" si="94"/>
        <v>56</v>
      </c>
      <c r="R208" s="52">
        <f t="shared" si="94"/>
        <v>317.70833333333337</v>
      </c>
      <c r="S208" s="51">
        <f t="shared" si="94"/>
        <v>2</v>
      </c>
      <c r="T208" s="56">
        <f t="shared" si="94"/>
        <v>7.4208144796380093</v>
      </c>
      <c r="U208" s="98"/>
    </row>
    <row r="209" spans="1:21" ht="15.75" thickBot="1">
      <c r="A209" s="281" t="s">
        <v>18</v>
      </c>
      <c r="B209" s="281"/>
      <c r="C209" s="281"/>
      <c r="D209" s="281"/>
      <c r="E209" s="38">
        <f>SUM(E208)</f>
        <v>65</v>
      </c>
      <c r="F209" s="60">
        <f>F208</f>
        <v>42</v>
      </c>
      <c r="G209" s="59">
        <f>IF(F209&gt;0,(F209*100/(E209-J209)),0)</f>
        <v>68.852459016393439</v>
      </c>
      <c r="H209" s="60">
        <f>H208</f>
        <v>19</v>
      </c>
      <c r="I209" s="61">
        <f>IF(H209&gt;0,(H209*100/(E209-J209)),0)</f>
        <v>31.147540983606557</v>
      </c>
      <c r="J209" s="65">
        <f>J208</f>
        <v>4</v>
      </c>
      <c r="K209" s="63">
        <f>IF(J209&gt;0,(J209*100/E209),0)</f>
        <v>6.1538461538461542</v>
      </c>
      <c r="L209" s="64">
        <f>L208</f>
        <v>90</v>
      </c>
      <c r="M209" s="60">
        <f>M208</f>
        <v>32</v>
      </c>
      <c r="N209" s="59">
        <f>IF(M209&gt;0,(M209*100/(L209-S209)),0)</f>
        <v>36.363636363636367</v>
      </c>
      <c r="O209" s="60">
        <f>O208</f>
        <v>27</v>
      </c>
      <c r="P209" s="60">
        <f>P208</f>
        <v>29</v>
      </c>
      <c r="Q209" s="60">
        <f>Q208</f>
        <v>56</v>
      </c>
      <c r="R209" s="61">
        <f>IF(Q209&gt;0,(Q209*100/(L209-S209)),0)</f>
        <v>63.636363636363633</v>
      </c>
      <c r="S209" s="65">
        <f>S208</f>
        <v>2</v>
      </c>
      <c r="T209" s="66">
        <f>IF(S209&gt;0,(S209*100/L209),0)</f>
        <v>2.2222222222222223</v>
      </c>
      <c r="U209" s="203" t="s">
        <v>19</v>
      </c>
    </row>
    <row r="210" spans="1:21" ht="15.75" thickBo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8.75">
      <c r="A211" s="215" t="s">
        <v>100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3"/>
    </row>
    <row r="212" spans="1:21" ht="19.5" thickBot="1">
      <c r="A212" s="218" t="s">
        <v>53</v>
      </c>
      <c r="B212" s="219"/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4"/>
    </row>
    <row r="213" spans="1:21" ht="15.75" thickBo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5.75" thickBot="1">
      <c r="A214" s="232" t="s">
        <v>1</v>
      </c>
      <c r="B214" s="323"/>
      <c r="C214" s="223" t="s">
        <v>2</v>
      </c>
      <c r="D214" s="288"/>
      <c r="E214" s="295" t="s">
        <v>3</v>
      </c>
      <c r="F214" s="233"/>
      <c r="G214" s="233"/>
      <c r="H214" s="233"/>
      <c r="I214" s="233"/>
      <c r="J214" s="233"/>
      <c r="K214" s="234"/>
      <c r="L214" s="232" t="s">
        <v>4</v>
      </c>
      <c r="M214" s="233"/>
      <c r="N214" s="233"/>
      <c r="O214" s="233"/>
      <c r="P214" s="233"/>
      <c r="Q214" s="233"/>
      <c r="R214" s="233"/>
      <c r="S214" s="233"/>
      <c r="T214" s="234"/>
      <c r="U214" s="80" t="s">
        <v>5</v>
      </c>
    </row>
    <row r="215" spans="1:21">
      <c r="A215" s="324" t="s">
        <v>6</v>
      </c>
      <c r="B215" s="235" t="s">
        <v>7</v>
      </c>
      <c r="C215" s="225"/>
      <c r="D215" s="289"/>
      <c r="E215" s="296" t="s">
        <v>8</v>
      </c>
      <c r="F215" s="272" t="s">
        <v>9</v>
      </c>
      <c r="G215" s="242"/>
      <c r="H215" s="265" t="s">
        <v>10</v>
      </c>
      <c r="I215" s="266"/>
      <c r="J215" s="267" t="s">
        <v>11</v>
      </c>
      <c r="K215" s="268"/>
      <c r="L215" s="269" t="s">
        <v>8</v>
      </c>
      <c r="M215" s="272" t="s">
        <v>9</v>
      </c>
      <c r="N215" s="242"/>
      <c r="O215" s="265" t="s">
        <v>10</v>
      </c>
      <c r="P215" s="273"/>
      <c r="Q215" s="273"/>
      <c r="R215" s="266"/>
      <c r="S215" s="274" t="s">
        <v>11</v>
      </c>
      <c r="T215" s="275"/>
      <c r="U215" s="193"/>
    </row>
    <row r="216" spans="1:21">
      <c r="A216" s="325"/>
      <c r="B216" s="236"/>
      <c r="C216" s="225"/>
      <c r="D216" s="289"/>
      <c r="E216" s="297"/>
      <c r="F216" s="259" t="s">
        <v>12</v>
      </c>
      <c r="G216" s="257" t="s">
        <v>13</v>
      </c>
      <c r="H216" s="259" t="s">
        <v>12</v>
      </c>
      <c r="I216" s="261" t="s">
        <v>13</v>
      </c>
      <c r="J216" s="243" t="s">
        <v>8</v>
      </c>
      <c r="K216" s="263" t="s">
        <v>13</v>
      </c>
      <c r="L216" s="270"/>
      <c r="M216" s="259" t="s">
        <v>12</v>
      </c>
      <c r="N216" s="257" t="s">
        <v>13</v>
      </c>
      <c r="O216" s="221" t="s">
        <v>12</v>
      </c>
      <c r="P216" s="276"/>
      <c r="Q216" s="222"/>
      <c r="R216" s="261" t="s">
        <v>13</v>
      </c>
      <c r="S216" s="243" t="s">
        <v>8</v>
      </c>
      <c r="T216" s="245" t="s">
        <v>13</v>
      </c>
      <c r="U216" s="97"/>
    </row>
    <row r="217" spans="1:21" ht="15.75" thickBot="1">
      <c r="A217" s="326"/>
      <c r="B217" s="237"/>
      <c r="C217" s="227"/>
      <c r="D217" s="290"/>
      <c r="E217" s="298"/>
      <c r="F217" s="260"/>
      <c r="G217" s="258"/>
      <c r="H217" s="260"/>
      <c r="I217" s="262"/>
      <c r="J217" s="244"/>
      <c r="K217" s="264"/>
      <c r="L217" s="271"/>
      <c r="M217" s="260"/>
      <c r="N217" s="258"/>
      <c r="O217" s="2" t="s">
        <v>14</v>
      </c>
      <c r="P217" s="3" t="s">
        <v>15</v>
      </c>
      <c r="Q217" s="3" t="s">
        <v>16</v>
      </c>
      <c r="R217" s="262"/>
      <c r="S217" s="244"/>
      <c r="T217" s="246"/>
      <c r="U217" s="97"/>
    </row>
    <row r="218" spans="1:21">
      <c r="A218" s="32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97"/>
    </row>
    <row r="219" spans="1:21" hidden="1">
      <c r="A219" s="4">
        <v>43647</v>
      </c>
      <c r="B219" s="4">
        <v>43830</v>
      </c>
      <c r="C219" s="5"/>
      <c r="D219" s="37" t="s">
        <v>23</v>
      </c>
      <c r="E219" s="81">
        <v>0</v>
      </c>
      <c r="F219" s="39">
        <v>0</v>
      </c>
      <c r="G219" s="40">
        <f t="shared" ref="G219:G224" si="95">IF(F219&gt;0,(F219*100/(E219-J219)),0)</f>
        <v>0</v>
      </c>
      <c r="H219" s="39">
        <v>0</v>
      </c>
      <c r="I219" s="41">
        <f t="shared" ref="I219:I224" si="96">IF(H219&gt;0,(H219*100/(E219-J219)),0)</f>
        <v>0</v>
      </c>
      <c r="J219" s="68">
        <v>0</v>
      </c>
      <c r="K219" s="43">
        <f t="shared" ref="K219:K224" si="97">IF(J219&gt;0,(J219*100/(E219)),0)</f>
        <v>0</v>
      </c>
      <c r="L219" s="44">
        <v>0</v>
      </c>
      <c r="M219" s="39">
        <v>0</v>
      </c>
      <c r="N219" s="40">
        <f t="shared" ref="N219:N224" si="98">IF(M219&gt;0,(M219*100/(L219-S219)),0)</f>
        <v>0</v>
      </c>
      <c r="O219" s="39">
        <v>0</v>
      </c>
      <c r="P219" s="39">
        <v>0</v>
      </c>
      <c r="Q219" s="39">
        <v>0</v>
      </c>
      <c r="R219" s="41">
        <f t="shared" ref="R219:R224" si="99">IF(Q219&gt;0,(Q219*100/(L219-S219)),0)</f>
        <v>0</v>
      </c>
      <c r="S219" s="45">
        <v>0</v>
      </c>
      <c r="T219" s="46">
        <f t="shared" ref="T219:T224" si="100">IF(S219&gt;0,(S219*100/(L219)),0)</f>
        <v>0</v>
      </c>
      <c r="U219" s="189"/>
    </row>
    <row r="220" spans="1:21" hidden="1">
      <c r="A220" s="4">
        <v>43647</v>
      </c>
      <c r="B220" s="4">
        <v>43830</v>
      </c>
      <c r="C220" s="36"/>
      <c r="D220" s="37" t="s">
        <v>25</v>
      </c>
      <c r="E220" s="81">
        <v>0</v>
      </c>
      <c r="F220" s="39">
        <v>0</v>
      </c>
      <c r="G220" s="40">
        <f t="shared" si="95"/>
        <v>0</v>
      </c>
      <c r="H220" s="39">
        <v>0</v>
      </c>
      <c r="I220" s="41">
        <f t="shared" si="96"/>
        <v>0</v>
      </c>
      <c r="J220" s="68">
        <v>0</v>
      </c>
      <c r="K220" s="43">
        <f t="shared" si="97"/>
        <v>0</v>
      </c>
      <c r="L220" s="44">
        <v>0</v>
      </c>
      <c r="M220" s="39">
        <v>0</v>
      </c>
      <c r="N220" s="40">
        <f t="shared" si="98"/>
        <v>0</v>
      </c>
      <c r="O220" s="39">
        <v>0</v>
      </c>
      <c r="P220" s="39">
        <v>0</v>
      </c>
      <c r="Q220" s="39">
        <v>0</v>
      </c>
      <c r="R220" s="41">
        <f t="shared" si="99"/>
        <v>0</v>
      </c>
      <c r="S220" s="45">
        <v>0</v>
      </c>
      <c r="T220" s="46">
        <f t="shared" si="100"/>
        <v>0</v>
      </c>
      <c r="U220" s="195"/>
    </row>
    <row r="221" spans="1:21">
      <c r="A221" s="4">
        <v>43831</v>
      </c>
      <c r="B221" s="4">
        <v>44012</v>
      </c>
      <c r="C221" s="36"/>
      <c r="D221" s="37" t="s">
        <v>17</v>
      </c>
      <c r="E221" s="81">
        <f>F221+H221+J221</f>
        <v>112</v>
      </c>
      <c r="F221" s="39">
        <v>75</v>
      </c>
      <c r="G221" s="40">
        <f t="shared" si="95"/>
        <v>68.181818181818187</v>
      </c>
      <c r="H221" s="39">
        <v>35</v>
      </c>
      <c r="I221" s="41">
        <f t="shared" si="96"/>
        <v>31.818181818181817</v>
      </c>
      <c r="J221" s="68">
        <v>2</v>
      </c>
      <c r="K221" s="43">
        <f t="shared" si="97"/>
        <v>1.7857142857142858</v>
      </c>
      <c r="L221" s="44">
        <f>M221+Q221+S221</f>
        <v>178</v>
      </c>
      <c r="M221" s="39">
        <v>45</v>
      </c>
      <c r="N221" s="40">
        <f t="shared" si="98"/>
        <v>25.862068965517242</v>
      </c>
      <c r="O221" s="39">
        <v>51</v>
      </c>
      <c r="P221" s="39">
        <v>78</v>
      </c>
      <c r="Q221" s="39">
        <v>129</v>
      </c>
      <c r="R221" s="41">
        <f t="shared" si="99"/>
        <v>74.137931034482762</v>
      </c>
      <c r="S221" s="45">
        <v>4</v>
      </c>
      <c r="T221" s="46">
        <f t="shared" si="100"/>
        <v>2.2471910112359552</v>
      </c>
      <c r="U221" s="195"/>
    </row>
    <row r="222" spans="1:21">
      <c r="A222" s="4">
        <v>43831</v>
      </c>
      <c r="B222" s="4">
        <v>44012</v>
      </c>
      <c r="C222" s="36"/>
      <c r="D222" s="37" t="s">
        <v>26</v>
      </c>
      <c r="E222" s="81">
        <f t="shared" ref="E222:E224" si="101">F222+H222+J222</f>
        <v>0</v>
      </c>
      <c r="F222" s="39">
        <v>0</v>
      </c>
      <c r="G222" s="40">
        <f t="shared" si="95"/>
        <v>0</v>
      </c>
      <c r="H222" s="39">
        <v>0</v>
      </c>
      <c r="I222" s="41">
        <f t="shared" si="96"/>
        <v>0</v>
      </c>
      <c r="J222" s="68">
        <v>0</v>
      </c>
      <c r="K222" s="43">
        <f t="shared" si="97"/>
        <v>0</v>
      </c>
      <c r="L222" s="44">
        <f t="shared" ref="L222:L224" si="102">M222+Q222+S222</f>
        <v>10</v>
      </c>
      <c r="M222" s="39">
        <v>6</v>
      </c>
      <c r="N222" s="40">
        <f t="shared" si="98"/>
        <v>66.666666666666671</v>
      </c>
      <c r="O222" s="39">
        <v>3</v>
      </c>
      <c r="P222" s="39">
        <v>0</v>
      </c>
      <c r="Q222" s="39">
        <v>3</v>
      </c>
      <c r="R222" s="41">
        <f t="shared" si="99"/>
        <v>33.333333333333336</v>
      </c>
      <c r="S222" s="45">
        <v>1</v>
      </c>
      <c r="T222" s="46">
        <f t="shared" si="100"/>
        <v>10</v>
      </c>
      <c r="U222" s="97"/>
    </row>
    <row r="223" spans="1:21">
      <c r="A223" s="4">
        <v>43831</v>
      </c>
      <c r="B223" s="4">
        <v>44012</v>
      </c>
      <c r="C223" s="36"/>
      <c r="D223" s="37" t="s">
        <v>27</v>
      </c>
      <c r="E223" s="81">
        <f t="shared" si="101"/>
        <v>22</v>
      </c>
      <c r="F223" s="39">
        <v>16</v>
      </c>
      <c r="G223" s="40">
        <f t="shared" si="95"/>
        <v>72.727272727272734</v>
      </c>
      <c r="H223" s="39">
        <v>6</v>
      </c>
      <c r="I223" s="41">
        <f t="shared" si="96"/>
        <v>27.272727272727273</v>
      </c>
      <c r="J223" s="68">
        <v>0</v>
      </c>
      <c r="K223" s="43">
        <f t="shared" si="97"/>
        <v>0</v>
      </c>
      <c r="L223" s="44">
        <f t="shared" si="102"/>
        <v>17</v>
      </c>
      <c r="M223" s="39">
        <v>11</v>
      </c>
      <c r="N223" s="40">
        <f t="shared" si="98"/>
        <v>64.705882352941174</v>
      </c>
      <c r="O223" s="39">
        <v>3</v>
      </c>
      <c r="P223" s="39">
        <v>3</v>
      </c>
      <c r="Q223" s="39">
        <v>6</v>
      </c>
      <c r="R223" s="41">
        <f t="shared" si="99"/>
        <v>35.294117647058826</v>
      </c>
      <c r="S223" s="45">
        <v>0</v>
      </c>
      <c r="T223" s="46">
        <f t="shared" si="100"/>
        <v>0</v>
      </c>
      <c r="U223" s="97"/>
    </row>
    <row r="224" spans="1:21">
      <c r="A224" s="4">
        <v>43831</v>
      </c>
      <c r="B224" s="4">
        <v>44012</v>
      </c>
      <c r="C224" s="36"/>
      <c r="D224" s="37" t="s">
        <v>28</v>
      </c>
      <c r="E224" s="81">
        <f t="shared" si="101"/>
        <v>0</v>
      </c>
      <c r="F224" s="39">
        <v>0</v>
      </c>
      <c r="G224" s="40">
        <f t="shared" si="95"/>
        <v>0</v>
      </c>
      <c r="H224" s="39">
        <v>0</v>
      </c>
      <c r="I224" s="41">
        <f t="shared" si="96"/>
        <v>0</v>
      </c>
      <c r="J224" s="68">
        <v>0</v>
      </c>
      <c r="K224" s="43">
        <f t="shared" si="97"/>
        <v>0</v>
      </c>
      <c r="L224" s="44">
        <f t="shared" si="102"/>
        <v>25</v>
      </c>
      <c r="M224" s="39">
        <v>11</v>
      </c>
      <c r="N224" s="40">
        <f t="shared" si="98"/>
        <v>44</v>
      </c>
      <c r="O224" s="39">
        <v>11</v>
      </c>
      <c r="P224" s="39">
        <v>3</v>
      </c>
      <c r="Q224" s="39">
        <v>14</v>
      </c>
      <c r="R224" s="41">
        <f t="shared" si="99"/>
        <v>56</v>
      </c>
      <c r="S224" s="45">
        <v>0</v>
      </c>
      <c r="T224" s="46">
        <f t="shared" si="100"/>
        <v>0</v>
      </c>
      <c r="U224" s="108"/>
    </row>
    <row r="225" spans="1:21">
      <c r="A225" s="328" t="s">
        <v>16</v>
      </c>
      <c r="B225" s="279"/>
      <c r="C225" s="279"/>
      <c r="D225" s="279"/>
      <c r="E225" s="49">
        <f t="shared" ref="E225:T225" si="103">SUM(E219:E224)</f>
        <v>134</v>
      </c>
      <c r="F225" s="51">
        <f t="shared" si="103"/>
        <v>91</v>
      </c>
      <c r="G225" s="52">
        <f t="shared" si="103"/>
        <v>140.90909090909093</v>
      </c>
      <c r="H225" s="51">
        <f t="shared" si="103"/>
        <v>41</v>
      </c>
      <c r="I225" s="52">
        <f t="shared" si="103"/>
        <v>59.090909090909093</v>
      </c>
      <c r="J225" s="51">
        <f t="shared" si="103"/>
        <v>2</v>
      </c>
      <c r="K225" s="54">
        <f t="shared" si="103"/>
        <v>1.7857142857142858</v>
      </c>
      <c r="L225" s="55">
        <f t="shared" si="103"/>
        <v>230</v>
      </c>
      <c r="M225" s="51">
        <f t="shared" si="103"/>
        <v>73</v>
      </c>
      <c r="N225" s="52">
        <f t="shared" si="103"/>
        <v>201.23461798512508</v>
      </c>
      <c r="O225" s="51">
        <f t="shared" si="103"/>
        <v>68</v>
      </c>
      <c r="P225" s="51">
        <f t="shared" si="103"/>
        <v>84</v>
      </c>
      <c r="Q225" s="51">
        <f t="shared" si="103"/>
        <v>152</v>
      </c>
      <c r="R225" s="52">
        <f t="shared" si="103"/>
        <v>198.76538201487494</v>
      </c>
      <c r="S225" s="51">
        <f t="shared" si="103"/>
        <v>5</v>
      </c>
      <c r="T225" s="56">
        <f t="shared" si="103"/>
        <v>12.247191011235955</v>
      </c>
      <c r="U225" s="196"/>
    </row>
    <row r="226" spans="1:21" ht="15.75" thickBot="1">
      <c r="A226" s="329" t="s">
        <v>18</v>
      </c>
      <c r="B226" s="309"/>
      <c r="C226" s="309"/>
      <c r="D226" s="309"/>
      <c r="E226" s="38">
        <f>SUM(E225)</f>
        <v>134</v>
      </c>
      <c r="F226" s="60">
        <f>F225</f>
        <v>91</v>
      </c>
      <c r="G226" s="59">
        <f>IF(F226&gt;0,(F226*100/(E226-J226)),0)</f>
        <v>68.939393939393938</v>
      </c>
      <c r="H226" s="60">
        <f>H225</f>
        <v>41</v>
      </c>
      <c r="I226" s="61">
        <f>IF(H226&gt;0,(H226*100/(E226-J226)),0)</f>
        <v>31.060606060606062</v>
      </c>
      <c r="J226" s="65">
        <f>J225</f>
        <v>2</v>
      </c>
      <c r="K226" s="63">
        <f>IF(J226&gt;0,(J226*100/E226),0)</f>
        <v>1.4925373134328359</v>
      </c>
      <c r="L226" s="64">
        <f>L225</f>
        <v>230</v>
      </c>
      <c r="M226" s="60">
        <f>M225</f>
        <v>73</v>
      </c>
      <c r="N226" s="59">
        <f>IF(M226&gt;0,(M226*100/(L226-S226)),0)</f>
        <v>32.444444444444443</v>
      </c>
      <c r="O226" s="60">
        <f>O225</f>
        <v>68</v>
      </c>
      <c r="P226" s="60">
        <f>P225</f>
        <v>84</v>
      </c>
      <c r="Q226" s="60">
        <f>Q225</f>
        <v>152</v>
      </c>
      <c r="R226" s="61">
        <f>IF(Q226&gt;0,(Q226*100/(L226-S226)),0)</f>
        <v>67.555555555555557</v>
      </c>
      <c r="S226" s="65">
        <f>S225</f>
        <v>5</v>
      </c>
      <c r="T226" s="66">
        <f>IF(S226&gt;0,(S226*100/L226),0)</f>
        <v>2.1739130434782608</v>
      </c>
      <c r="U226" s="203" t="s">
        <v>19</v>
      </c>
    </row>
    <row r="227" spans="1:21" ht="15.75" thickBot="1">
      <c r="A227" s="310"/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2"/>
    </row>
    <row r="228" spans="1:21" ht="18.75">
      <c r="A228" s="215" t="s">
        <v>101</v>
      </c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350"/>
    </row>
    <row r="229" spans="1:21" ht="19.5" thickBot="1">
      <c r="A229" s="218" t="s">
        <v>54</v>
      </c>
      <c r="B229" s="219"/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4"/>
    </row>
    <row r="230" spans="1:21" ht="15.75" thickBo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5.75" thickBot="1">
      <c r="A231" s="221" t="s">
        <v>1</v>
      </c>
      <c r="B231" s="222"/>
      <c r="C231" s="223" t="s">
        <v>2</v>
      </c>
      <c r="D231" s="288"/>
      <c r="E231" s="295" t="s">
        <v>3</v>
      </c>
      <c r="F231" s="233"/>
      <c r="G231" s="233"/>
      <c r="H231" s="233"/>
      <c r="I231" s="233"/>
      <c r="J231" s="233"/>
      <c r="K231" s="234"/>
      <c r="L231" s="232" t="s">
        <v>4</v>
      </c>
      <c r="M231" s="233"/>
      <c r="N231" s="233"/>
      <c r="O231" s="233"/>
      <c r="P231" s="233"/>
      <c r="Q231" s="233"/>
      <c r="R231" s="233"/>
      <c r="S231" s="233"/>
      <c r="T231" s="234"/>
      <c r="U231" s="80" t="s">
        <v>5</v>
      </c>
    </row>
    <row r="232" spans="1:21">
      <c r="A232" s="235" t="s">
        <v>6</v>
      </c>
      <c r="B232" s="235" t="s">
        <v>7</v>
      </c>
      <c r="C232" s="225"/>
      <c r="D232" s="289"/>
      <c r="E232" s="296" t="s">
        <v>8</v>
      </c>
      <c r="F232" s="272" t="s">
        <v>9</v>
      </c>
      <c r="G232" s="242"/>
      <c r="H232" s="265" t="s">
        <v>10</v>
      </c>
      <c r="I232" s="266"/>
      <c r="J232" s="267" t="s">
        <v>11</v>
      </c>
      <c r="K232" s="268"/>
      <c r="L232" s="269" t="s">
        <v>8</v>
      </c>
      <c r="M232" s="272" t="s">
        <v>9</v>
      </c>
      <c r="N232" s="242"/>
      <c r="O232" s="265" t="s">
        <v>10</v>
      </c>
      <c r="P232" s="273"/>
      <c r="Q232" s="273"/>
      <c r="R232" s="266"/>
      <c r="S232" s="274" t="s">
        <v>11</v>
      </c>
      <c r="T232" s="275"/>
      <c r="U232" s="193"/>
    </row>
    <row r="233" spans="1:21">
      <c r="A233" s="236"/>
      <c r="B233" s="236"/>
      <c r="C233" s="225"/>
      <c r="D233" s="289"/>
      <c r="E233" s="297"/>
      <c r="F233" s="259" t="s">
        <v>12</v>
      </c>
      <c r="G233" s="257" t="s">
        <v>13</v>
      </c>
      <c r="H233" s="259" t="s">
        <v>12</v>
      </c>
      <c r="I233" s="261" t="s">
        <v>13</v>
      </c>
      <c r="J233" s="243" t="s">
        <v>8</v>
      </c>
      <c r="K233" s="263" t="s">
        <v>13</v>
      </c>
      <c r="L233" s="270"/>
      <c r="M233" s="259" t="s">
        <v>12</v>
      </c>
      <c r="N233" s="257" t="s">
        <v>13</v>
      </c>
      <c r="O233" s="221" t="s">
        <v>12</v>
      </c>
      <c r="P233" s="276"/>
      <c r="Q233" s="222"/>
      <c r="R233" s="261" t="s">
        <v>13</v>
      </c>
      <c r="S233" s="243" t="s">
        <v>8</v>
      </c>
      <c r="T233" s="245" t="s">
        <v>13</v>
      </c>
      <c r="U233" s="97"/>
    </row>
    <row r="234" spans="1:21" ht="15.75" thickBot="1">
      <c r="A234" s="237"/>
      <c r="B234" s="237"/>
      <c r="C234" s="227"/>
      <c r="D234" s="290"/>
      <c r="E234" s="298"/>
      <c r="F234" s="260"/>
      <c r="G234" s="258"/>
      <c r="H234" s="260"/>
      <c r="I234" s="262"/>
      <c r="J234" s="244"/>
      <c r="K234" s="264"/>
      <c r="L234" s="271"/>
      <c r="M234" s="260"/>
      <c r="N234" s="258"/>
      <c r="O234" s="2" t="s">
        <v>14</v>
      </c>
      <c r="P234" s="3" t="s">
        <v>15</v>
      </c>
      <c r="Q234" s="3" t="s">
        <v>16</v>
      </c>
      <c r="R234" s="262"/>
      <c r="S234" s="244"/>
      <c r="T234" s="246"/>
      <c r="U234" s="97"/>
    </row>
    <row r="235" spans="1:21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97"/>
    </row>
    <row r="236" spans="1:21">
      <c r="A236" s="4">
        <v>43831</v>
      </c>
      <c r="B236" s="4">
        <v>44012</v>
      </c>
      <c r="C236" s="36"/>
      <c r="D236" s="37" t="s">
        <v>17</v>
      </c>
      <c r="E236" s="81">
        <f>F236+H236+J236</f>
        <v>49</v>
      </c>
      <c r="F236" s="39">
        <v>23</v>
      </c>
      <c r="G236" s="40">
        <f t="shared" ref="G236" si="104">IF(F236&gt;0,(F236*100/(E236-J236)),0)</f>
        <v>51.111111111111114</v>
      </c>
      <c r="H236" s="39">
        <v>22</v>
      </c>
      <c r="I236" s="41">
        <f t="shared" ref="I236" si="105">IF(H236&gt;0,(H236*100/(E236-J236)),0)</f>
        <v>48.888888888888886</v>
      </c>
      <c r="J236" s="68">
        <v>4</v>
      </c>
      <c r="K236" s="43">
        <f t="shared" ref="K236" si="106">IF(J236&gt;0,(J236*100/(E236)),0)</f>
        <v>8.1632653061224492</v>
      </c>
      <c r="L236" s="44">
        <f>M236+Q236+S236</f>
        <v>57</v>
      </c>
      <c r="M236" s="39">
        <v>16</v>
      </c>
      <c r="N236" s="40">
        <f t="shared" ref="N236" si="107">IF(M236&gt;0,(M236*100/(L236-S236)),0)</f>
        <v>29.62962962962963</v>
      </c>
      <c r="O236" s="39">
        <v>16</v>
      </c>
      <c r="P236" s="39">
        <v>22</v>
      </c>
      <c r="Q236" s="39">
        <v>38</v>
      </c>
      <c r="R236" s="41">
        <f t="shared" ref="R236" si="108">IF(Q236&gt;0,(Q236*100/(L236-S236)),0)</f>
        <v>70.370370370370367</v>
      </c>
      <c r="S236" s="45">
        <v>3</v>
      </c>
      <c r="T236" s="46">
        <f t="shared" ref="T236" si="109">IF(S236&gt;0,(S236*100/(L236)),0)</f>
        <v>5.2631578947368425</v>
      </c>
      <c r="U236" s="189"/>
    </row>
    <row r="237" spans="1:21">
      <c r="A237" s="279" t="s">
        <v>16</v>
      </c>
      <c r="B237" s="279"/>
      <c r="C237" s="279"/>
      <c r="D237" s="279"/>
      <c r="E237" s="49">
        <f t="shared" ref="E237:T237" si="110">SUM(E236:E236)</f>
        <v>49</v>
      </c>
      <c r="F237" s="51">
        <f t="shared" si="110"/>
        <v>23</v>
      </c>
      <c r="G237" s="52">
        <f t="shared" si="110"/>
        <v>51.111111111111114</v>
      </c>
      <c r="H237" s="51">
        <f t="shared" si="110"/>
        <v>22</v>
      </c>
      <c r="I237" s="52">
        <f t="shared" si="110"/>
        <v>48.888888888888886</v>
      </c>
      <c r="J237" s="51">
        <f t="shared" si="110"/>
        <v>4</v>
      </c>
      <c r="K237" s="54">
        <f t="shared" si="110"/>
        <v>8.1632653061224492</v>
      </c>
      <c r="L237" s="55">
        <f t="shared" si="110"/>
        <v>57</v>
      </c>
      <c r="M237" s="51">
        <f t="shared" si="110"/>
        <v>16</v>
      </c>
      <c r="N237" s="52">
        <f t="shared" si="110"/>
        <v>29.62962962962963</v>
      </c>
      <c r="O237" s="51">
        <f t="shared" si="110"/>
        <v>16</v>
      </c>
      <c r="P237" s="51">
        <f t="shared" si="110"/>
        <v>22</v>
      </c>
      <c r="Q237" s="51">
        <f t="shared" si="110"/>
        <v>38</v>
      </c>
      <c r="R237" s="52">
        <f t="shared" si="110"/>
        <v>70.370370370370367</v>
      </c>
      <c r="S237" s="51">
        <f t="shared" si="110"/>
        <v>3</v>
      </c>
      <c r="T237" s="56">
        <f t="shared" si="110"/>
        <v>5.2631578947368425</v>
      </c>
      <c r="U237" s="108"/>
    </row>
    <row r="238" spans="1:21" ht="15.75" thickBot="1">
      <c r="A238" s="299" t="s">
        <v>18</v>
      </c>
      <c r="B238" s="299"/>
      <c r="C238" s="299"/>
      <c r="D238" s="299"/>
      <c r="E238" s="38">
        <f>SUM(E237)</f>
        <v>49</v>
      </c>
      <c r="F238" s="60">
        <f>F237</f>
        <v>23</v>
      </c>
      <c r="G238" s="59">
        <f>IF(F238&gt;0,(F238*100/(E238-J238)),0)</f>
        <v>51.111111111111114</v>
      </c>
      <c r="H238" s="60">
        <f>H237</f>
        <v>22</v>
      </c>
      <c r="I238" s="61">
        <f>IF(H238&gt;0,(H238*100/(E238-J238)),0)</f>
        <v>48.888888888888886</v>
      </c>
      <c r="J238" s="65">
        <f>J237</f>
        <v>4</v>
      </c>
      <c r="K238" s="63">
        <f>IF(J238&gt;0,(J238*100/E238),0)</f>
        <v>8.1632653061224492</v>
      </c>
      <c r="L238" s="64">
        <f>L237</f>
        <v>57</v>
      </c>
      <c r="M238" s="60">
        <f>M237</f>
        <v>16</v>
      </c>
      <c r="N238" s="59">
        <f>IF(M238&gt;0,(M238*100/(L238-S238)),0)</f>
        <v>29.62962962962963</v>
      </c>
      <c r="O238" s="60">
        <f>O237</f>
        <v>16</v>
      </c>
      <c r="P238" s="60">
        <f>P237</f>
        <v>22</v>
      </c>
      <c r="Q238" s="60">
        <f>Q237</f>
        <v>38</v>
      </c>
      <c r="R238" s="61">
        <f>IF(Q238&gt;0,(Q238*100/(L238-S238)),0)</f>
        <v>70.370370370370367</v>
      </c>
      <c r="S238" s="65">
        <f>S237</f>
        <v>3</v>
      </c>
      <c r="T238" s="66">
        <f>IF(S238&gt;0,(S238*100/L238),0)</f>
        <v>5.2631578947368425</v>
      </c>
      <c r="U238" s="194" t="s">
        <v>19</v>
      </c>
    </row>
    <row r="239" spans="1:21" ht="15.75" thickBot="1">
      <c r="A239" s="330"/>
      <c r="B239" s="30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12"/>
    </row>
    <row r="240" spans="1:21" ht="18.75">
      <c r="A240" s="215" t="s">
        <v>102</v>
      </c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3"/>
    </row>
    <row r="241" spans="1:21" ht="19.5" thickBot="1">
      <c r="A241" s="218" t="s">
        <v>55</v>
      </c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4"/>
    </row>
    <row r="242" spans="1:21" ht="15.75" thickBo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5.75" thickBot="1">
      <c r="A243" s="221" t="s">
        <v>1</v>
      </c>
      <c r="B243" s="222"/>
      <c r="C243" s="223" t="s">
        <v>2</v>
      </c>
      <c r="D243" s="288"/>
      <c r="E243" s="295" t="s">
        <v>3</v>
      </c>
      <c r="F243" s="233"/>
      <c r="G243" s="233"/>
      <c r="H243" s="233"/>
      <c r="I243" s="233"/>
      <c r="J243" s="233"/>
      <c r="K243" s="234"/>
      <c r="L243" s="232" t="s">
        <v>4</v>
      </c>
      <c r="M243" s="233"/>
      <c r="N243" s="233"/>
      <c r="O243" s="233"/>
      <c r="P243" s="233"/>
      <c r="Q243" s="233"/>
      <c r="R243" s="233"/>
      <c r="S243" s="233"/>
      <c r="T243" s="234"/>
      <c r="U243" s="80" t="s">
        <v>5</v>
      </c>
    </row>
    <row r="244" spans="1:21">
      <c r="A244" s="235" t="s">
        <v>6</v>
      </c>
      <c r="B244" s="235" t="s">
        <v>7</v>
      </c>
      <c r="C244" s="225"/>
      <c r="D244" s="289"/>
      <c r="E244" s="296" t="s">
        <v>8</v>
      </c>
      <c r="F244" s="272" t="s">
        <v>9</v>
      </c>
      <c r="G244" s="242"/>
      <c r="H244" s="265" t="s">
        <v>10</v>
      </c>
      <c r="I244" s="266"/>
      <c r="J244" s="267" t="s">
        <v>11</v>
      </c>
      <c r="K244" s="268"/>
      <c r="L244" s="269" t="s">
        <v>8</v>
      </c>
      <c r="M244" s="272" t="s">
        <v>9</v>
      </c>
      <c r="N244" s="242"/>
      <c r="O244" s="265" t="s">
        <v>10</v>
      </c>
      <c r="P244" s="273"/>
      <c r="Q244" s="273"/>
      <c r="R244" s="266"/>
      <c r="S244" s="274" t="s">
        <v>11</v>
      </c>
      <c r="T244" s="275"/>
      <c r="U244" s="193"/>
    </row>
    <row r="245" spans="1:21">
      <c r="A245" s="236"/>
      <c r="B245" s="236"/>
      <c r="C245" s="225"/>
      <c r="D245" s="289"/>
      <c r="E245" s="297"/>
      <c r="F245" s="259" t="s">
        <v>12</v>
      </c>
      <c r="G245" s="257" t="s">
        <v>13</v>
      </c>
      <c r="H245" s="259" t="s">
        <v>12</v>
      </c>
      <c r="I245" s="261" t="s">
        <v>13</v>
      </c>
      <c r="J245" s="286" t="s">
        <v>8</v>
      </c>
      <c r="K245" s="263" t="s">
        <v>13</v>
      </c>
      <c r="L245" s="270"/>
      <c r="M245" s="259" t="s">
        <v>12</v>
      </c>
      <c r="N245" s="257" t="s">
        <v>13</v>
      </c>
      <c r="O245" s="221" t="s">
        <v>12</v>
      </c>
      <c r="P245" s="276"/>
      <c r="Q245" s="222"/>
      <c r="R245" s="261" t="s">
        <v>13</v>
      </c>
      <c r="S245" s="286" t="s">
        <v>8</v>
      </c>
      <c r="T245" s="245" t="s">
        <v>13</v>
      </c>
      <c r="U245" s="97"/>
    </row>
    <row r="246" spans="1:21" ht="15.75" thickBot="1">
      <c r="A246" s="237"/>
      <c r="B246" s="237"/>
      <c r="C246" s="227"/>
      <c r="D246" s="290"/>
      <c r="E246" s="298"/>
      <c r="F246" s="260"/>
      <c r="G246" s="258"/>
      <c r="H246" s="260"/>
      <c r="I246" s="262"/>
      <c r="J246" s="287"/>
      <c r="K246" s="264"/>
      <c r="L246" s="271"/>
      <c r="M246" s="260"/>
      <c r="N246" s="258"/>
      <c r="O246" s="2" t="s">
        <v>14</v>
      </c>
      <c r="P246" s="3" t="s">
        <v>15</v>
      </c>
      <c r="Q246" s="3" t="s">
        <v>16</v>
      </c>
      <c r="R246" s="262"/>
      <c r="S246" s="287"/>
      <c r="T246" s="246"/>
      <c r="U246" s="97"/>
    </row>
    <row r="247" spans="1:21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97"/>
    </row>
    <row r="248" spans="1:21">
      <c r="A248" s="4">
        <v>43831</v>
      </c>
      <c r="B248" s="4">
        <v>44012</v>
      </c>
      <c r="C248" s="36"/>
      <c r="D248" s="37" t="s">
        <v>17</v>
      </c>
      <c r="E248" s="81">
        <f>F248+H248+J248</f>
        <v>4</v>
      </c>
      <c r="F248" s="39">
        <v>4</v>
      </c>
      <c r="G248" s="88">
        <f t="shared" ref="G248" si="111">IF(F248&gt;0,(F248*100/(E248-J248)),0)</f>
        <v>100</v>
      </c>
      <c r="H248" s="39">
        <v>0</v>
      </c>
      <c r="I248" s="89">
        <f t="shared" ref="I248" si="112">IF(H248&gt;0,(H248*100/(E248-J248)),0)</f>
        <v>0</v>
      </c>
      <c r="J248" s="68">
        <v>0</v>
      </c>
      <c r="K248" s="90">
        <f t="shared" ref="K248" si="113">IF(J248&gt;0,(J248*100/(E248)),0)</f>
        <v>0</v>
      </c>
      <c r="L248" s="44">
        <f>M248+Q248+S248</f>
        <v>17</v>
      </c>
      <c r="M248" s="39">
        <v>5</v>
      </c>
      <c r="N248" s="88">
        <f t="shared" ref="N248" si="114">IF(M248&gt;0,(M248*100/(L248-S248)),0)</f>
        <v>29.411764705882351</v>
      </c>
      <c r="O248" s="39">
        <v>2</v>
      </c>
      <c r="P248" s="39">
        <v>10</v>
      </c>
      <c r="Q248" s="39">
        <v>12</v>
      </c>
      <c r="R248" s="89">
        <f t="shared" ref="R248" si="115">IF(Q248&gt;0,(Q248*100/(L248-S248)),0)</f>
        <v>70.588235294117652</v>
      </c>
      <c r="S248" s="45">
        <v>0</v>
      </c>
      <c r="T248" s="91">
        <f t="shared" ref="T248" si="116">IF(S248&gt;0,(S248*100/(L248)),0)</f>
        <v>0</v>
      </c>
      <c r="U248" s="189"/>
    </row>
    <row r="249" spans="1:21">
      <c r="A249" s="249" t="s">
        <v>16</v>
      </c>
      <c r="B249" s="249"/>
      <c r="C249" s="249"/>
      <c r="D249" s="249"/>
      <c r="E249" s="18">
        <f t="shared" ref="E249:T249" si="117">SUM(E248:E248)</f>
        <v>4</v>
      </c>
      <c r="F249" s="20">
        <f t="shared" si="117"/>
        <v>4</v>
      </c>
      <c r="G249" s="19">
        <f t="shared" si="117"/>
        <v>100</v>
      </c>
      <c r="H249" s="20">
        <f t="shared" si="117"/>
        <v>0</v>
      </c>
      <c r="I249" s="19">
        <f t="shared" si="117"/>
        <v>0</v>
      </c>
      <c r="J249" s="20">
        <f t="shared" si="117"/>
        <v>0</v>
      </c>
      <c r="K249" s="21">
        <f t="shared" si="117"/>
        <v>0</v>
      </c>
      <c r="L249" s="22">
        <f t="shared" si="117"/>
        <v>17</v>
      </c>
      <c r="M249" s="20">
        <f t="shared" si="117"/>
        <v>5</v>
      </c>
      <c r="N249" s="19">
        <f t="shared" si="117"/>
        <v>29.411764705882351</v>
      </c>
      <c r="O249" s="20">
        <f t="shared" si="117"/>
        <v>2</v>
      </c>
      <c r="P249" s="20">
        <f t="shared" si="117"/>
        <v>10</v>
      </c>
      <c r="Q249" s="20">
        <f t="shared" si="117"/>
        <v>12</v>
      </c>
      <c r="R249" s="19">
        <f t="shared" si="117"/>
        <v>70.588235294117652</v>
      </c>
      <c r="S249" s="20">
        <f t="shared" si="117"/>
        <v>0</v>
      </c>
      <c r="T249" s="23">
        <f t="shared" si="117"/>
        <v>0</v>
      </c>
      <c r="U249" s="205"/>
    </row>
    <row r="250" spans="1:21" ht="15.75" thickBot="1">
      <c r="A250" s="317" t="s">
        <v>18</v>
      </c>
      <c r="B250" s="317"/>
      <c r="C250" s="317"/>
      <c r="D250" s="317"/>
      <c r="E250" s="92">
        <f>SUM(E249)</f>
        <v>4</v>
      </c>
      <c r="F250" s="27">
        <f>F249</f>
        <v>4</v>
      </c>
      <c r="G250" s="26">
        <f>IF(F250&gt;0,(F250*100/(E250-J250)),0)</f>
        <v>100</v>
      </c>
      <c r="H250" s="27">
        <f>H249</f>
        <v>0</v>
      </c>
      <c r="I250" s="28">
        <f>IF(H250&gt;0,(H250*100/(E250-J250)),0)</f>
        <v>0</v>
      </c>
      <c r="J250" s="29">
        <f>J249</f>
        <v>0</v>
      </c>
      <c r="K250" s="30">
        <f>IF(J250&gt;0,(J250*100/E250),0)</f>
        <v>0</v>
      </c>
      <c r="L250" s="31">
        <f>L249</f>
        <v>17</v>
      </c>
      <c r="M250" s="27">
        <f>M249</f>
        <v>5</v>
      </c>
      <c r="N250" s="26">
        <f>IF(M250&gt;0,(M250*100/(L250-S250)),0)</f>
        <v>29.411764705882351</v>
      </c>
      <c r="O250" s="27">
        <f>O249</f>
        <v>2</v>
      </c>
      <c r="P250" s="27">
        <f>P249</f>
        <v>10</v>
      </c>
      <c r="Q250" s="27">
        <f>Q249</f>
        <v>12</v>
      </c>
      <c r="R250" s="28">
        <f>IF(Q250&gt;0,(Q250*100/(L250-S250)),0)</f>
        <v>70.588235294117652</v>
      </c>
      <c r="S250" s="29">
        <f>S249</f>
        <v>0</v>
      </c>
      <c r="T250" s="32">
        <f>IF(S250&gt;0,(S250*100/L250),0)</f>
        <v>0</v>
      </c>
      <c r="U250" s="191" t="s">
        <v>19</v>
      </c>
    </row>
    <row r="251" spans="1:21" ht="15.75" thickBot="1">
      <c r="A251" s="331"/>
      <c r="B251" s="332"/>
      <c r="C251" s="332"/>
      <c r="D251" s="332"/>
      <c r="E251" s="100"/>
      <c r="F251" s="100"/>
      <c r="G251" s="101"/>
      <c r="H251" s="100"/>
      <c r="I251" s="101"/>
      <c r="J251" s="100"/>
      <c r="K251" s="101"/>
      <c r="L251" s="100"/>
      <c r="M251" s="100"/>
      <c r="N251" s="101"/>
      <c r="O251" s="100"/>
      <c r="P251" s="100"/>
      <c r="Q251" s="100"/>
      <c r="R251" s="101"/>
      <c r="S251" s="100"/>
      <c r="T251" s="101"/>
      <c r="U251" s="204"/>
    </row>
    <row r="252" spans="1:21" ht="18.75">
      <c r="A252" s="215" t="s">
        <v>103</v>
      </c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3"/>
    </row>
    <row r="253" spans="1:21" ht="19.5" thickBot="1">
      <c r="A253" s="218" t="s">
        <v>56</v>
      </c>
      <c r="B253" s="219"/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4"/>
    </row>
    <row r="254" spans="1:21" ht="15.75" thickBo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5.75" thickBot="1">
      <c r="A255" s="221" t="s">
        <v>1</v>
      </c>
      <c r="B255" s="222"/>
      <c r="C255" s="223" t="s">
        <v>2</v>
      </c>
      <c r="D255" s="288"/>
      <c r="E255" s="295" t="s">
        <v>3</v>
      </c>
      <c r="F255" s="233"/>
      <c r="G255" s="233"/>
      <c r="H255" s="233"/>
      <c r="I255" s="233"/>
      <c r="J255" s="233"/>
      <c r="K255" s="234"/>
      <c r="L255" s="232" t="s">
        <v>4</v>
      </c>
      <c r="M255" s="233"/>
      <c r="N255" s="233"/>
      <c r="O255" s="233"/>
      <c r="P255" s="233"/>
      <c r="Q255" s="233"/>
      <c r="R255" s="233"/>
      <c r="S255" s="233"/>
      <c r="T255" s="234"/>
      <c r="U255" s="80" t="s">
        <v>5</v>
      </c>
    </row>
    <row r="256" spans="1:21">
      <c r="A256" s="235" t="s">
        <v>6</v>
      </c>
      <c r="B256" s="235" t="s">
        <v>7</v>
      </c>
      <c r="C256" s="225"/>
      <c r="D256" s="289"/>
      <c r="E256" s="296" t="s">
        <v>8</v>
      </c>
      <c r="F256" s="272" t="s">
        <v>9</v>
      </c>
      <c r="G256" s="242"/>
      <c r="H256" s="265" t="s">
        <v>10</v>
      </c>
      <c r="I256" s="266"/>
      <c r="J256" s="267" t="s">
        <v>11</v>
      </c>
      <c r="K256" s="268"/>
      <c r="L256" s="269" t="s">
        <v>8</v>
      </c>
      <c r="M256" s="272" t="s">
        <v>9</v>
      </c>
      <c r="N256" s="242"/>
      <c r="O256" s="265" t="s">
        <v>10</v>
      </c>
      <c r="P256" s="273"/>
      <c r="Q256" s="273"/>
      <c r="R256" s="266"/>
      <c r="S256" s="274" t="s">
        <v>11</v>
      </c>
      <c r="T256" s="275"/>
      <c r="U256" s="193"/>
    </row>
    <row r="257" spans="1:21">
      <c r="A257" s="236"/>
      <c r="B257" s="236"/>
      <c r="C257" s="225"/>
      <c r="D257" s="289"/>
      <c r="E257" s="297"/>
      <c r="F257" s="259" t="s">
        <v>12</v>
      </c>
      <c r="G257" s="257" t="s">
        <v>13</v>
      </c>
      <c r="H257" s="259" t="s">
        <v>12</v>
      </c>
      <c r="I257" s="261" t="s">
        <v>13</v>
      </c>
      <c r="J257" s="243" t="s">
        <v>8</v>
      </c>
      <c r="K257" s="263" t="s">
        <v>13</v>
      </c>
      <c r="L257" s="270"/>
      <c r="M257" s="259" t="s">
        <v>12</v>
      </c>
      <c r="N257" s="257" t="s">
        <v>13</v>
      </c>
      <c r="O257" s="221" t="s">
        <v>12</v>
      </c>
      <c r="P257" s="276"/>
      <c r="Q257" s="222"/>
      <c r="R257" s="261" t="s">
        <v>13</v>
      </c>
      <c r="S257" s="243" t="s">
        <v>8</v>
      </c>
      <c r="T257" s="245" t="s">
        <v>13</v>
      </c>
      <c r="U257" s="97"/>
    </row>
    <row r="258" spans="1:21" ht="15.75" thickBot="1">
      <c r="A258" s="237"/>
      <c r="B258" s="237"/>
      <c r="C258" s="227"/>
      <c r="D258" s="290"/>
      <c r="E258" s="298"/>
      <c r="F258" s="260"/>
      <c r="G258" s="258"/>
      <c r="H258" s="260"/>
      <c r="I258" s="262"/>
      <c r="J258" s="244"/>
      <c r="K258" s="264"/>
      <c r="L258" s="271"/>
      <c r="M258" s="260"/>
      <c r="N258" s="258"/>
      <c r="O258" s="2" t="s">
        <v>14</v>
      </c>
      <c r="P258" s="3" t="s">
        <v>15</v>
      </c>
      <c r="Q258" s="3" t="s">
        <v>16</v>
      </c>
      <c r="R258" s="262"/>
      <c r="S258" s="244"/>
      <c r="T258" s="246"/>
      <c r="U258" s="97"/>
    </row>
    <row r="259" spans="1:21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97"/>
    </row>
    <row r="260" spans="1:21">
      <c r="A260" s="4">
        <v>43831</v>
      </c>
      <c r="B260" s="4">
        <v>44012</v>
      </c>
      <c r="C260" s="36"/>
      <c r="D260" s="37" t="s">
        <v>17</v>
      </c>
      <c r="E260" s="81">
        <f>F260+H260+J260</f>
        <v>0</v>
      </c>
      <c r="F260" s="39">
        <v>0</v>
      </c>
      <c r="G260" s="40">
        <f t="shared" ref="G260" si="118">IF(F260&gt;0,(F260*100/(E260-J260)),0)</f>
        <v>0</v>
      </c>
      <c r="H260" s="39">
        <v>0</v>
      </c>
      <c r="I260" s="89">
        <f t="shared" ref="I260" si="119">IF(H260&gt;0,(H260*100/(E260-J260)),0)</f>
        <v>0</v>
      </c>
      <c r="J260" s="68">
        <v>0</v>
      </c>
      <c r="K260" s="43">
        <f t="shared" ref="K260" si="120">IF(J260&gt;0,(J260*100/(E260)),0)</f>
        <v>0</v>
      </c>
      <c r="L260" s="44">
        <f>M260+Q260+S260</f>
        <v>0</v>
      </c>
      <c r="M260" s="39">
        <v>0</v>
      </c>
      <c r="N260" s="40">
        <f t="shared" ref="N260" si="121">IF(M260&gt;0,(M260*100/(L260-S260)),0)</f>
        <v>0</v>
      </c>
      <c r="O260" s="39">
        <v>0</v>
      </c>
      <c r="P260" s="39">
        <v>0</v>
      </c>
      <c r="Q260" s="39">
        <v>0</v>
      </c>
      <c r="R260" s="41">
        <f t="shared" ref="R260" si="122">IF(Q260&gt;0,(Q260*100/(L260-S260)),0)</f>
        <v>0</v>
      </c>
      <c r="S260" s="45">
        <v>0</v>
      </c>
      <c r="T260" s="46">
        <f t="shared" ref="T260" si="123">IF(S260&gt;0,(S260*100/(L260)),0)</f>
        <v>0</v>
      </c>
      <c r="U260" s="189"/>
    </row>
    <row r="261" spans="1:21">
      <c r="A261" s="279" t="s">
        <v>16</v>
      </c>
      <c r="B261" s="279"/>
      <c r="C261" s="279"/>
      <c r="D261" s="279"/>
      <c r="E261" s="49">
        <f t="shared" ref="E261:T261" si="124">SUM(E260:E260)</f>
        <v>0</v>
      </c>
      <c r="F261" s="51">
        <f t="shared" si="124"/>
        <v>0</v>
      </c>
      <c r="G261" s="52">
        <f t="shared" si="124"/>
        <v>0</v>
      </c>
      <c r="H261" s="51">
        <f t="shared" si="124"/>
        <v>0</v>
      </c>
      <c r="I261" s="52">
        <f t="shared" si="124"/>
        <v>0</v>
      </c>
      <c r="J261" s="51">
        <f t="shared" si="124"/>
        <v>0</v>
      </c>
      <c r="K261" s="54">
        <f t="shared" si="124"/>
        <v>0</v>
      </c>
      <c r="L261" s="55">
        <f t="shared" si="124"/>
        <v>0</v>
      </c>
      <c r="M261" s="51">
        <f t="shared" si="124"/>
        <v>0</v>
      </c>
      <c r="N261" s="52">
        <f t="shared" si="124"/>
        <v>0</v>
      </c>
      <c r="O261" s="51">
        <f t="shared" si="124"/>
        <v>0</v>
      </c>
      <c r="P261" s="51">
        <f t="shared" si="124"/>
        <v>0</v>
      </c>
      <c r="Q261" s="51">
        <f t="shared" si="124"/>
        <v>0</v>
      </c>
      <c r="R261" s="52">
        <f t="shared" si="124"/>
        <v>0</v>
      </c>
      <c r="S261" s="51">
        <f t="shared" si="124"/>
        <v>0</v>
      </c>
      <c r="T261" s="56">
        <f t="shared" si="124"/>
        <v>0</v>
      </c>
      <c r="U261" s="108"/>
    </row>
    <row r="262" spans="1:21" ht="15.75" thickBot="1">
      <c r="A262" s="309" t="s">
        <v>18</v>
      </c>
      <c r="B262" s="309"/>
      <c r="C262" s="309"/>
      <c r="D262" s="309"/>
      <c r="E262" s="38">
        <f>SUM(E261)</f>
        <v>0</v>
      </c>
      <c r="F262" s="60">
        <f>F261</f>
        <v>0</v>
      </c>
      <c r="G262" s="59">
        <f>IF(F262&gt;0,(F262*100/(E262-J262)),0)</f>
        <v>0</v>
      </c>
      <c r="H262" s="60">
        <f>H261</f>
        <v>0</v>
      </c>
      <c r="I262" s="61">
        <f>IF(H262&gt;0,(H262*100/(E262-J262)),0)</f>
        <v>0</v>
      </c>
      <c r="J262" s="65">
        <f>J261</f>
        <v>0</v>
      </c>
      <c r="K262" s="63">
        <f>IF(J262&gt;0,(J262*100/E262),0)</f>
        <v>0</v>
      </c>
      <c r="L262" s="64">
        <f>L261</f>
        <v>0</v>
      </c>
      <c r="M262" s="60">
        <f>M261</f>
        <v>0</v>
      </c>
      <c r="N262" s="59">
        <f>IF(M262&gt;0,(M262*100/(L262-S262)),0)</f>
        <v>0</v>
      </c>
      <c r="O262" s="60">
        <f>O261</f>
        <v>0</v>
      </c>
      <c r="P262" s="60">
        <f>P261</f>
        <v>0</v>
      </c>
      <c r="Q262" s="60">
        <f>Q261</f>
        <v>0</v>
      </c>
      <c r="R262" s="61">
        <f>IF(Q262&gt;0,(Q262*100/(L262-S262)),0)</f>
        <v>0</v>
      </c>
      <c r="S262" s="65">
        <f>S261</f>
        <v>0</v>
      </c>
      <c r="T262" s="66">
        <f>IF(S262&gt;0,(S262*100/L262),0)</f>
        <v>0</v>
      </c>
      <c r="U262" s="194" t="s">
        <v>19</v>
      </c>
    </row>
    <row r="263" spans="1:21" ht="15.75" thickBot="1">
      <c r="A263" s="310"/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2"/>
    </row>
    <row r="264" spans="1:21" ht="18.75">
      <c r="A264" s="215" t="s">
        <v>104</v>
      </c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3"/>
    </row>
    <row r="265" spans="1:21" ht="19.5" thickBot="1">
      <c r="A265" s="218" t="s">
        <v>57</v>
      </c>
      <c r="B265" s="219"/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4"/>
    </row>
    <row r="266" spans="1:21" ht="15.75" thickBo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5.75" thickBot="1">
      <c r="A267" s="221" t="s">
        <v>1</v>
      </c>
      <c r="B267" s="222"/>
      <c r="C267" s="223" t="s">
        <v>2</v>
      </c>
      <c r="D267" s="288"/>
      <c r="E267" s="295" t="s">
        <v>3</v>
      </c>
      <c r="F267" s="233"/>
      <c r="G267" s="233"/>
      <c r="H267" s="233"/>
      <c r="I267" s="233"/>
      <c r="J267" s="233"/>
      <c r="K267" s="234"/>
      <c r="L267" s="232" t="s">
        <v>4</v>
      </c>
      <c r="M267" s="233"/>
      <c r="N267" s="233"/>
      <c r="O267" s="233"/>
      <c r="P267" s="233"/>
      <c r="Q267" s="233"/>
      <c r="R267" s="233"/>
      <c r="S267" s="233"/>
      <c r="T267" s="234"/>
      <c r="U267" s="80" t="s">
        <v>5</v>
      </c>
    </row>
    <row r="268" spans="1:21">
      <c r="A268" s="235" t="s">
        <v>6</v>
      </c>
      <c r="B268" s="235" t="s">
        <v>7</v>
      </c>
      <c r="C268" s="225"/>
      <c r="D268" s="289"/>
      <c r="E268" s="296" t="s">
        <v>8</v>
      </c>
      <c r="F268" s="272" t="s">
        <v>9</v>
      </c>
      <c r="G268" s="242"/>
      <c r="H268" s="265" t="s">
        <v>10</v>
      </c>
      <c r="I268" s="266"/>
      <c r="J268" s="267" t="s">
        <v>11</v>
      </c>
      <c r="K268" s="268"/>
      <c r="L268" s="269" t="s">
        <v>8</v>
      </c>
      <c r="M268" s="272" t="s">
        <v>9</v>
      </c>
      <c r="N268" s="242"/>
      <c r="O268" s="265" t="s">
        <v>10</v>
      </c>
      <c r="P268" s="273"/>
      <c r="Q268" s="273"/>
      <c r="R268" s="266"/>
      <c r="S268" s="274" t="s">
        <v>11</v>
      </c>
      <c r="T268" s="275"/>
      <c r="U268" s="193"/>
    </row>
    <row r="269" spans="1:21">
      <c r="A269" s="236"/>
      <c r="B269" s="236"/>
      <c r="C269" s="225"/>
      <c r="D269" s="289"/>
      <c r="E269" s="297"/>
      <c r="F269" s="259" t="s">
        <v>12</v>
      </c>
      <c r="G269" s="257" t="s">
        <v>13</v>
      </c>
      <c r="H269" s="259" t="s">
        <v>12</v>
      </c>
      <c r="I269" s="261" t="s">
        <v>13</v>
      </c>
      <c r="J269" s="243" t="s">
        <v>8</v>
      </c>
      <c r="K269" s="263" t="s">
        <v>13</v>
      </c>
      <c r="L269" s="270"/>
      <c r="M269" s="259" t="s">
        <v>12</v>
      </c>
      <c r="N269" s="257" t="s">
        <v>13</v>
      </c>
      <c r="O269" s="221" t="s">
        <v>12</v>
      </c>
      <c r="P269" s="276"/>
      <c r="Q269" s="222"/>
      <c r="R269" s="261" t="s">
        <v>13</v>
      </c>
      <c r="S269" s="243" t="s">
        <v>8</v>
      </c>
      <c r="T269" s="245" t="s">
        <v>13</v>
      </c>
      <c r="U269" s="97"/>
    </row>
    <row r="270" spans="1:21" ht="15.75" thickBot="1">
      <c r="A270" s="237"/>
      <c r="B270" s="237"/>
      <c r="C270" s="227"/>
      <c r="D270" s="290"/>
      <c r="E270" s="298"/>
      <c r="F270" s="260"/>
      <c r="G270" s="258"/>
      <c r="H270" s="260"/>
      <c r="I270" s="262"/>
      <c r="J270" s="244"/>
      <c r="K270" s="264"/>
      <c r="L270" s="271"/>
      <c r="M270" s="260"/>
      <c r="N270" s="258"/>
      <c r="O270" s="2" t="s">
        <v>14</v>
      </c>
      <c r="P270" s="3" t="s">
        <v>15</v>
      </c>
      <c r="Q270" s="3" t="s">
        <v>16</v>
      </c>
      <c r="R270" s="262"/>
      <c r="S270" s="244"/>
      <c r="T270" s="246"/>
      <c r="U270" s="97"/>
    </row>
    <row r="271" spans="1:21" ht="15.75" thickBot="1">
      <c r="A271" s="247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97"/>
    </row>
    <row r="272" spans="1:21" ht="15.75" hidden="1" thickBot="1">
      <c r="A272" s="4">
        <v>43101</v>
      </c>
      <c r="B272" s="4">
        <v>43281</v>
      </c>
      <c r="C272" s="5"/>
      <c r="D272" s="37" t="s">
        <v>22</v>
      </c>
      <c r="E272" s="84">
        <f>F272+H272+J272</f>
        <v>0</v>
      </c>
      <c r="F272" s="10">
        <v>0</v>
      </c>
      <c r="G272" s="74">
        <f>IF(F272&gt;0,(F272*100/(E272-J272)),0)</f>
        <v>0</v>
      </c>
      <c r="H272" s="10">
        <v>0</v>
      </c>
      <c r="I272" s="75">
        <f>IF(H272&gt;0,(H272*100/(E272-J272)),0)</f>
        <v>0</v>
      </c>
      <c r="J272" s="12">
        <v>0</v>
      </c>
      <c r="K272" s="76">
        <f>IF(J272&gt;0,(J272*100/(E272)),0)</f>
        <v>0</v>
      </c>
      <c r="L272" s="14">
        <f>M272+Q272+S272</f>
        <v>0</v>
      </c>
      <c r="M272" s="10">
        <v>0</v>
      </c>
      <c r="N272" s="74">
        <f>IF(M272&gt;0,(M272*100/(L272-S272)),0)</f>
        <v>0</v>
      </c>
      <c r="O272" s="10">
        <v>0</v>
      </c>
      <c r="P272" s="10">
        <v>0</v>
      </c>
      <c r="Q272" s="10">
        <v>0</v>
      </c>
      <c r="R272" s="75">
        <f>IF(Q272&gt;0,(Q272*100/(L272-S272)),0)</f>
        <v>0</v>
      </c>
      <c r="S272" s="102">
        <v>0</v>
      </c>
      <c r="T272" s="77">
        <f>IF(S272&gt;0,(S272*100/(L272)),0)</f>
        <v>0</v>
      </c>
      <c r="U272" s="189"/>
    </row>
    <row r="273" spans="1:21" ht="15.75" hidden="1" thickBot="1">
      <c r="A273" s="4">
        <v>43466</v>
      </c>
      <c r="B273" s="4">
        <v>43646</v>
      </c>
      <c r="C273" s="5"/>
      <c r="D273" s="37" t="s">
        <v>23</v>
      </c>
      <c r="E273" s="84">
        <f t="shared" ref="E273:E276" si="125">F273+H273+J273</f>
        <v>0</v>
      </c>
      <c r="F273" s="39">
        <v>0</v>
      </c>
      <c r="G273" s="40">
        <f t="shared" ref="G273:G276" si="126">IF(F273&gt;0,(F273*100/(E273-J273)),0)</f>
        <v>0</v>
      </c>
      <c r="H273" s="39">
        <v>0</v>
      </c>
      <c r="I273" s="41">
        <f t="shared" ref="I273:I276" si="127">IF(H273&gt;0,(H273*100/(E273-J273)),0)</f>
        <v>0</v>
      </c>
      <c r="J273" s="68">
        <v>0</v>
      </c>
      <c r="K273" s="43">
        <f t="shared" ref="K273:K275" si="128">IF(J273&gt;0,(J273*100/(E273)),0)</f>
        <v>0</v>
      </c>
      <c r="L273" s="14">
        <f t="shared" ref="L273:L276" si="129">M273+Q273+S273</f>
        <v>0</v>
      </c>
      <c r="M273" s="39">
        <v>0</v>
      </c>
      <c r="N273" s="40">
        <f t="shared" ref="N273:N276" si="130">IF(M273&gt;0,(M273*100/(L273-S273)),0)</f>
        <v>0</v>
      </c>
      <c r="O273" s="39">
        <v>0</v>
      </c>
      <c r="P273" s="39">
        <v>0</v>
      </c>
      <c r="Q273" s="39">
        <v>0</v>
      </c>
      <c r="R273" s="41">
        <f t="shared" ref="R273:R276" si="131">IF(Q273&gt;0,(Q273*100/(L273-S273)),0)</f>
        <v>0</v>
      </c>
      <c r="S273" s="103">
        <v>0</v>
      </c>
      <c r="T273" s="46">
        <f t="shared" ref="T273:T276" si="132">IF(S273&gt;0,(S273*100/(L273)),0)</f>
        <v>0</v>
      </c>
      <c r="U273" s="195"/>
    </row>
    <row r="274" spans="1:21" ht="15.75" hidden="1" thickBot="1">
      <c r="A274" s="4">
        <v>43831</v>
      </c>
      <c r="B274" s="4">
        <v>44012</v>
      </c>
      <c r="C274" s="5"/>
      <c r="D274" s="37" t="s">
        <v>24</v>
      </c>
      <c r="E274" s="84">
        <f t="shared" si="125"/>
        <v>0</v>
      </c>
      <c r="F274" s="39">
        <v>0</v>
      </c>
      <c r="G274" s="40">
        <f t="shared" si="126"/>
        <v>0</v>
      </c>
      <c r="H274" s="39">
        <v>0</v>
      </c>
      <c r="I274" s="41">
        <f t="shared" si="127"/>
        <v>0</v>
      </c>
      <c r="J274" s="68">
        <v>0</v>
      </c>
      <c r="K274" s="43">
        <f t="shared" si="128"/>
        <v>0</v>
      </c>
      <c r="L274" s="14">
        <f t="shared" si="129"/>
        <v>0</v>
      </c>
      <c r="M274" s="39">
        <v>0</v>
      </c>
      <c r="N274" s="40">
        <f t="shared" si="130"/>
        <v>0</v>
      </c>
      <c r="O274" s="39">
        <v>0</v>
      </c>
      <c r="P274" s="39">
        <v>0</v>
      </c>
      <c r="Q274" s="39">
        <v>0</v>
      </c>
      <c r="R274" s="41">
        <f t="shared" si="131"/>
        <v>0</v>
      </c>
      <c r="S274" s="103">
        <v>0</v>
      </c>
      <c r="T274" s="46">
        <f t="shared" si="132"/>
        <v>0</v>
      </c>
      <c r="U274" s="195"/>
    </row>
    <row r="275" spans="1:21" ht="15.75" hidden="1" thickBot="1">
      <c r="A275" s="4">
        <v>43831</v>
      </c>
      <c r="B275" s="4">
        <v>44012</v>
      </c>
      <c r="C275" s="36"/>
      <c r="D275" s="37" t="s">
        <v>25</v>
      </c>
      <c r="E275" s="84">
        <f t="shared" si="125"/>
        <v>0</v>
      </c>
      <c r="F275" s="39">
        <v>0</v>
      </c>
      <c r="G275" s="40">
        <f t="shared" si="126"/>
        <v>0</v>
      </c>
      <c r="H275" s="39">
        <v>0</v>
      </c>
      <c r="I275" s="41">
        <f t="shared" si="127"/>
        <v>0</v>
      </c>
      <c r="J275" s="68">
        <v>0</v>
      </c>
      <c r="K275" s="43">
        <f t="shared" si="128"/>
        <v>0</v>
      </c>
      <c r="L275" s="14">
        <f t="shared" si="129"/>
        <v>0</v>
      </c>
      <c r="M275" s="39">
        <v>0</v>
      </c>
      <c r="N275" s="40">
        <f t="shared" si="130"/>
        <v>0</v>
      </c>
      <c r="O275" s="39">
        <v>0</v>
      </c>
      <c r="P275" s="39">
        <v>0</v>
      </c>
      <c r="Q275" s="39">
        <v>0</v>
      </c>
      <c r="R275" s="41">
        <f t="shared" si="131"/>
        <v>0</v>
      </c>
      <c r="S275" s="103">
        <v>0</v>
      </c>
      <c r="T275" s="46">
        <f t="shared" si="132"/>
        <v>0</v>
      </c>
      <c r="U275" s="97"/>
    </row>
    <row r="276" spans="1:21">
      <c r="A276" s="4">
        <v>43831</v>
      </c>
      <c r="B276" s="4">
        <v>44012</v>
      </c>
      <c r="C276" s="36"/>
      <c r="D276" s="37" t="s">
        <v>17</v>
      </c>
      <c r="E276" s="84">
        <f t="shared" si="125"/>
        <v>29</v>
      </c>
      <c r="F276" s="39">
        <v>14</v>
      </c>
      <c r="G276" s="40">
        <f t="shared" si="126"/>
        <v>51.851851851851855</v>
      </c>
      <c r="H276" s="39">
        <v>13</v>
      </c>
      <c r="I276" s="41">
        <f t="shared" si="127"/>
        <v>48.148148148148145</v>
      </c>
      <c r="J276" s="68">
        <v>2</v>
      </c>
      <c r="K276" s="43">
        <f>IF(J276&gt;0,(J276*100/(E276)),0)</f>
        <v>6.8965517241379306</v>
      </c>
      <c r="L276" s="14">
        <f t="shared" si="129"/>
        <v>32</v>
      </c>
      <c r="M276" s="39">
        <v>10</v>
      </c>
      <c r="N276" s="40">
        <f t="shared" si="130"/>
        <v>34.482758620689658</v>
      </c>
      <c r="O276" s="39">
        <v>8</v>
      </c>
      <c r="P276" s="39">
        <v>11</v>
      </c>
      <c r="Q276" s="39">
        <v>19</v>
      </c>
      <c r="R276" s="41">
        <f t="shared" si="131"/>
        <v>65.517241379310349</v>
      </c>
      <c r="S276" s="103">
        <v>3</v>
      </c>
      <c r="T276" s="46">
        <f t="shared" si="132"/>
        <v>9.375</v>
      </c>
      <c r="U276" s="189"/>
    </row>
    <row r="277" spans="1:21">
      <c r="A277" s="279" t="s">
        <v>16</v>
      </c>
      <c r="B277" s="279"/>
      <c r="C277" s="279"/>
      <c r="D277" s="279"/>
      <c r="E277" s="49">
        <f t="shared" ref="E277:T277" si="133">SUM(E272:E276)</f>
        <v>29</v>
      </c>
      <c r="F277" s="51">
        <f t="shared" si="133"/>
        <v>14</v>
      </c>
      <c r="G277" s="52">
        <f t="shared" si="133"/>
        <v>51.851851851851855</v>
      </c>
      <c r="H277" s="51">
        <f t="shared" si="133"/>
        <v>13</v>
      </c>
      <c r="I277" s="52">
        <f t="shared" si="133"/>
        <v>48.148148148148145</v>
      </c>
      <c r="J277" s="51">
        <f t="shared" si="133"/>
        <v>2</v>
      </c>
      <c r="K277" s="54">
        <f t="shared" si="133"/>
        <v>6.8965517241379306</v>
      </c>
      <c r="L277" s="55">
        <f t="shared" si="133"/>
        <v>32</v>
      </c>
      <c r="M277" s="51">
        <f t="shared" si="133"/>
        <v>10</v>
      </c>
      <c r="N277" s="52">
        <f t="shared" si="133"/>
        <v>34.482758620689658</v>
      </c>
      <c r="O277" s="51">
        <f t="shared" si="133"/>
        <v>8</v>
      </c>
      <c r="P277" s="51">
        <f t="shared" si="133"/>
        <v>11</v>
      </c>
      <c r="Q277" s="51">
        <f t="shared" si="133"/>
        <v>19</v>
      </c>
      <c r="R277" s="52">
        <f t="shared" si="133"/>
        <v>65.517241379310349</v>
      </c>
      <c r="S277" s="51">
        <f t="shared" si="133"/>
        <v>3</v>
      </c>
      <c r="T277" s="56">
        <f t="shared" si="133"/>
        <v>9.375</v>
      </c>
      <c r="U277" s="108"/>
    </row>
    <row r="278" spans="1:21" ht="15.75" thickBot="1">
      <c r="A278" s="309" t="s">
        <v>18</v>
      </c>
      <c r="B278" s="309"/>
      <c r="C278" s="309"/>
      <c r="D278" s="309"/>
      <c r="E278" s="38">
        <f>SUM(E277)</f>
        <v>29</v>
      </c>
      <c r="F278" s="60">
        <f>F277</f>
        <v>14</v>
      </c>
      <c r="G278" s="59">
        <f>IF(F278&gt;0,(F278*100/(E278-J278)),0)</f>
        <v>51.851851851851855</v>
      </c>
      <c r="H278" s="60">
        <f>H277</f>
        <v>13</v>
      </c>
      <c r="I278" s="61">
        <f>IF(H278&gt;0,(H278*100/(E278-J278)),0)</f>
        <v>48.148148148148145</v>
      </c>
      <c r="J278" s="65">
        <f>J277</f>
        <v>2</v>
      </c>
      <c r="K278" s="63">
        <f>IF(J278&gt;0,(J278*100/E278),0)</f>
        <v>6.8965517241379306</v>
      </c>
      <c r="L278" s="64">
        <f>L277</f>
        <v>32</v>
      </c>
      <c r="M278" s="60">
        <f>M277</f>
        <v>10</v>
      </c>
      <c r="N278" s="59">
        <f>IF(M278&gt;0,(M278*100/(L278-S278)),0)</f>
        <v>34.482758620689658</v>
      </c>
      <c r="O278" s="60">
        <f>O277</f>
        <v>8</v>
      </c>
      <c r="P278" s="60">
        <f>P277</f>
        <v>11</v>
      </c>
      <c r="Q278" s="60">
        <f>Q277</f>
        <v>19</v>
      </c>
      <c r="R278" s="61">
        <f>IF(Q278&gt;0,(Q278*100/(L278-S278)),0)</f>
        <v>65.517241379310349</v>
      </c>
      <c r="S278" s="65">
        <f>S277</f>
        <v>3</v>
      </c>
      <c r="T278" s="66">
        <f>IF(S278&gt;0,(S278*100/L278),0)</f>
        <v>9.375</v>
      </c>
      <c r="U278" s="194" t="s">
        <v>19</v>
      </c>
    </row>
    <row r="279" spans="1:21" ht="15.75" thickBot="1">
      <c r="A279" s="310"/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2"/>
    </row>
    <row r="280" spans="1:21" ht="18.75">
      <c r="A280" s="215" t="s">
        <v>105</v>
      </c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3"/>
    </row>
    <row r="281" spans="1:21" ht="19.5" thickBot="1">
      <c r="A281" s="218" t="s">
        <v>58</v>
      </c>
      <c r="B281" s="219"/>
      <c r="C281" s="219"/>
      <c r="D281" s="219"/>
      <c r="E281" s="219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  <c r="R281" s="219"/>
      <c r="S281" s="219"/>
      <c r="T281" s="219"/>
      <c r="U281" s="214"/>
    </row>
    <row r="282" spans="1:21" ht="15.75" thickBo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5.75" thickBot="1">
      <c r="A283" s="221" t="s">
        <v>1</v>
      </c>
      <c r="B283" s="222"/>
      <c r="C283" s="223" t="s">
        <v>2</v>
      </c>
      <c r="D283" s="288"/>
      <c r="E283" s="295" t="s">
        <v>3</v>
      </c>
      <c r="F283" s="233"/>
      <c r="G283" s="233"/>
      <c r="H283" s="233"/>
      <c r="I283" s="233"/>
      <c r="J283" s="233"/>
      <c r="K283" s="234"/>
      <c r="L283" s="232" t="s">
        <v>4</v>
      </c>
      <c r="M283" s="233"/>
      <c r="N283" s="233"/>
      <c r="O283" s="233"/>
      <c r="P283" s="233"/>
      <c r="Q283" s="233"/>
      <c r="R283" s="233"/>
      <c r="S283" s="233"/>
      <c r="T283" s="234"/>
      <c r="U283" s="80" t="s">
        <v>5</v>
      </c>
    </row>
    <row r="284" spans="1:21">
      <c r="A284" s="235" t="s">
        <v>6</v>
      </c>
      <c r="B284" s="235" t="s">
        <v>7</v>
      </c>
      <c r="C284" s="225"/>
      <c r="D284" s="289"/>
      <c r="E284" s="296" t="s">
        <v>8</v>
      </c>
      <c r="F284" s="272" t="s">
        <v>9</v>
      </c>
      <c r="G284" s="242"/>
      <c r="H284" s="265" t="s">
        <v>10</v>
      </c>
      <c r="I284" s="266"/>
      <c r="J284" s="267" t="s">
        <v>11</v>
      </c>
      <c r="K284" s="268"/>
      <c r="L284" s="269" t="s">
        <v>8</v>
      </c>
      <c r="M284" s="272" t="s">
        <v>9</v>
      </c>
      <c r="N284" s="242"/>
      <c r="O284" s="265" t="s">
        <v>10</v>
      </c>
      <c r="P284" s="273"/>
      <c r="Q284" s="273"/>
      <c r="R284" s="266"/>
      <c r="S284" s="274" t="s">
        <v>11</v>
      </c>
      <c r="T284" s="275"/>
      <c r="U284" s="193"/>
    </row>
    <row r="285" spans="1:21">
      <c r="A285" s="236"/>
      <c r="B285" s="236"/>
      <c r="C285" s="225"/>
      <c r="D285" s="289"/>
      <c r="E285" s="297"/>
      <c r="F285" s="259" t="s">
        <v>12</v>
      </c>
      <c r="G285" s="257" t="s">
        <v>13</v>
      </c>
      <c r="H285" s="259" t="s">
        <v>12</v>
      </c>
      <c r="I285" s="261" t="s">
        <v>13</v>
      </c>
      <c r="J285" s="243" t="s">
        <v>8</v>
      </c>
      <c r="K285" s="263" t="s">
        <v>13</v>
      </c>
      <c r="L285" s="270"/>
      <c r="M285" s="259" t="s">
        <v>12</v>
      </c>
      <c r="N285" s="257" t="s">
        <v>13</v>
      </c>
      <c r="O285" s="221" t="s">
        <v>12</v>
      </c>
      <c r="P285" s="276"/>
      <c r="Q285" s="222"/>
      <c r="R285" s="261" t="s">
        <v>13</v>
      </c>
      <c r="S285" s="243" t="s">
        <v>8</v>
      </c>
      <c r="T285" s="245" t="s">
        <v>13</v>
      </c>
      <c r="U285" s="97"/>
    </row>
    <row r="286" spans="1:21" ht="15.75" thickBot="1">
      <c r="A286" s="237"/>
      <c r="B286" s="237"/>
      <c r="C286" s="227"/>
      <c r="D286" s="290"/>
      <c r="E286" s="298"/>
      <c r="F286" s="260"/>
      <c r="G286" s="258"/>
      <c r="H286" s="260"/>
      <c r="I286" s="262"/>
      <c r="J286" s="244"/>
      <c r="K286" s="264"/>
      <c r="L286" s="271"/>
      <c r="M286" s="260"/>
      <c r="N286" s="258"/>
      <c r="O286" s="2" t="s">
        <v>14</v>
      </c>
      <c r="P286" s="3" t="s">
        <v>15</v>
      </c>
      <c r="Q286" s="3" t="s">
        <v>16</v>
      </c>
      <c r="R286" s="262"/>
      <c r="S286" s="244"/>
      <c r="T286" s="246"/>
      <c r="U286" s="97"/>
    </row>
    <row r="287" spans="1:21" ht="15.75" thickBot="1">
      <c r="A287" s="247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97"/>
    </row>
    <row r="288" spans="1:21" ht="15.75" hidden="1" thickBot="1">
      <c r="A288" s="4">
        <v>43831</v>
      </c>
      <c r="B288" s="4">
        <v>44012</v>
      </c>
      <c r="C288" s="5"/>
      <c r="D288" s="37" t="s">
        <v>25</v>
      </c>
      <c r="E288" s="84">
        <f>F288+H288+J288</f>
        <v>0</v>
      </c>
      <c r="F288" s="10">
        <v>0</v>
      </c>
      <c r="G288" s="74">
        <f>IF(F288&gt;0,(F288*100/(E288-J288)),0)</f>
        <v>0</v>
      </c>
      <c r="H288" s="10">
        <v>0</v>
      </c>
      <c r="I288" s="75">
        <f>IF(H288&gt;0,(H288*100/(E288-J288)),0)</f>
        <v>0</v>
      </c>
      <c r="J288" s="12">
        <v>0</v>
      </c>
      <c r="K288" s="76">
        <f>IF(J288&gt;0,(J288*100/(E288)),0)</f>
        <v>0</v>
      </c>
      <c r="L288" s="14">
        <f>M288+Q288+S288</f>
        <v>0</v>
      </c>
      <c r="M288" s="10">
        <v>0</v>
      </c>
      <c r="N288" s="74">
        <f>IF(M288&gt;0,(M288*100/(L288-S288)),0)</f>
        <v>0</v>
      </c>
      <c r="O288" s="10">
        <v>0</v>
      </c>
      <c r="P288" s="10">
        <v>0</v>
      </c>
      <c r="Q288" s="10">
        <v>0</v>
      </c>
      <c r="R288" s="75">
        <f>IF(Q288&gt;0,(Q288*100/(L288-S288)),0)</f>
        <v>0</v>
      </c>
      <c r="S288" s="15">
        <v>0</v>
      </c>
      <c r="T288" s="77">
        <f>IF(S288&gt;0,(S288*100/(L288)),0)</f>
        <v>0</v>
      </c>
      <c r="U288" s="195"/>
    </row>
    <row r="289" spans="1:21">
      <c r="A289" s="4">
        <v>43831</v>
      </c>
      <c r="B289" s="4">
        <v>44012</v>
      </c>
      <c r="C289" s="36"/>
      <c r="D289" s="37" t="s">
        <v>17</v>
      </c>
      <c r="E289" s="84">
        <f>F289+H289+J289</f>
        <v>42</v>
      </c>
      <c r="F289" s="39">
        <v>23</v>
      </c>
      <c r="G289" s="40">
        <f t="shared" ref="G289" si="134">IF(F289&gt;0,(F289*100/(E289-J289)),0)</f>
        <v>58.974358974358971</v>
      </c>
      <c r="H289" s="39">
        <v>16</v>
      </c>
      <c r="I289" s="41">
        <f t="shared" ref="I289" si="135">IF(H289&gt;0,(H289*100/(E289-J289)),0)</f>
        <v>41.025641025641029</v>
      </c>
      <c r="J289" s="68">
        <v>3</v>
      </c>
      <c r="K289" s="43">
        <f t="shared" ref="K289" si="136">IF(J289&gt;0,(J289*100/(E289)),0)</f>
        <v>7.1428571428571432</v>
      </c>
      <c r="L289" s="14">
        <f>M289+Q289+S289</f>
        <v>72</v>
      </c>
      <c r="M289" s="39">
        <v>23</v>
      </c>
      <c r="N289" s="40">
        <f t="shared" ref="N289" si="137">IF(M289&gt;0,(M289*100/(L289-S289)),0)</f>
        <v>34.848484848484851</v>
      </c>
      <c r="O289" s="39">
        <v>11</v>
      </c>
      <c r="P289" s="39">
        <v>32</v>
      </c>
      <c r="Q289" s="39">
        <v>43</v>
      </c>
      <c r="R289" s="41">
        <f t="shared" ref="R289" si="138">IF(Q289&gt;0,(Q289*100/(L289-S289)),0)</f>
        <v>65.151515151515156</v>
      </c>
      <c r="S289" s="45">
        <v>6</v>
      </c>
      <c r="T289" s="46">
        <f t="shared" ref="T289" si="139">IF(S289&gt;0,(S289*100/(L289)),0)</f>
        <v>8.3333333333333339</v>
      </c>
      <c r="U289" s="97"/>
    </row>
    <row r="290" spans="1:21">
      <c r="A290" s="279" t="s">
        <v>16</v>
      </c>
      <c r="B290" s="279"/>
      <c r="C290" s="279"/>
      <c r="D290" s="279"/>
      <c r="E290" s="49">
        <f t="shared" ref="E290:T290" si="140">SUM(E288:E289)</f>
        <v>42</v>
      </c>
      <c r="F290" s="51">
        <f t="shared" si="140"/>
        <v>23</v>
      </c>
      <c r="G290" s="52">
        <f t="shared" si="140"/>
        <v>58.974358974358971</v>
      </c>
      <c r="H290" s="51">
        <f t="shared" si="140"/>
        <v>16</v>
      </c>
      <c r="I290" s="52">
        <f t="shared" si="140"/>
        <v>41.025641025641029</v>
      </c>
      <c r="J290" s="51">
        <f t="shared" si="140"/>
        <v>3</v>
      </c>
      <c r="K290" s="54">
        <f t="shared" si="140"/>
        <v>7.1428571428571432</v>
      </c>
      <c r="L290" s="55">
        <f t="shared" si="140"/>
        <v>72</v>
      </c>
      <c r="M290" s="51">
        <f t="shared" si="140"/>
        <v>23</v>
      </c>
      <c r="N290" s="52">
        <f t="shared" si="140"/>
        <v>34.848484848484851</v>
      </c>
      <c r="O290" s="51">
        <f t="shared" si="140"/>
        <v>11</v>
      </c>
      <c r="P290" s="51">
        <f t="shared" si="140"/>
        <v>32</v>
      </c>
      <c r="Q290" s="51">
        <f t="shared" si="140"/>
        <v>43</v>
      </c>
      <c r="R290" s="52">
        <f t="shared" si="140"/>
        <v>65.151515151515156</v>
      </c>
      <c r="S290" s="51">
        <f t="shared" si="140"/>
        <v>6</v>
      </c>
      <c r="T290" s="56">
        <f t="shared" si="140"/>
        <v>8.3333333333333339</v>
      </c>
      <c r="U290" s="108"/>
    </row>
    <row r="291" spans="1:21" ht="15.75" thickBot="1">
      <c r="A291" s="309" t="s">
        <v>18</v>
      </c>
      <c r="B291" s="309"/>
      <c r="C291" s="309"/>
      <c r="D291" s="309"/>
      <c r="E291" s="38">
        <f>SUM(E290)</f>
        <v>42</v>
      </c>
      <c r="F291" s="60">
        <f>F290</f>
        <v>23</v>
      </c>
      <c r="G291" s="59">
        <f>IF(F291&gt;0,(F291*100/(E291-J291)),0)</f>
        <v>58.974358974358971</v>
      </c>
      <c r="H291" s="60">
        <f>H290</f>
        <v>16</v>
      </c>
      <c r="I291" s="61">
        <f>IF(H291&gt;0,(H291*100/(E291-J291)),0)</f>
        <v>41.025641025641029</v>
      </c>
      <c r="J291" s="65">
        <f>J290</f>
        <v>3</v>
      </c>
      <c r="K291" s="63">
        <f>IF(J291&gt;0,(J291*100/E291),0)</f>
        <v>7.1428571428571432</v>
      </c>
      <c r="L291" s="64">
        <f>L290</f>
        <v>72</v>
      </c>
      <c r="M291" s="60">
        <f>M290</f>
        <v>23</v>
      </c>
      <c r="N291" s="59">
        <f>IF(M291&gt;0,(M291*100/(L291-S291)),0)</f>
        <v>34.848484848484851</v>
      </c>
      <c r="O291" s="60">
        <f>O290</f>
        <v>11</v>
      </c>
      <c r="P291" s="60">
        <f>P290</f>
        <v>32</v>
      </c>
      <c r="Q291" s="60">
        <f>Q290</f>
        <v>43</v>
      </c>
      <c r="R291" s="61">
        <f>IF(Q291&gt;0,(Q291*100/(L291-S291)),0)</f>
        <v>65.151515151515156</v>
      </c>
      <c r="S291" s="65">
        <f>S290</f>
        <v>6</v>
      </c>
      <c r="T291" s="66">
        <f>IF(S291&gt;0,(S291*100/L291),0)</f>
        <v>8.3333333333333339</v>
      </c>
      <c r="U291" s="194" t="s">
        <v>19</v>
      </c>
    </row>
    <row r="292" spans="1:21" ht="15.75" thickBot="1">
      <c r="A292" s="310"/>
      <c r="B292" s="311"/>
      <c r="C292" s="311"/>
      <c r="D292" s="311"/>
      <c r="E292" s="311"/>
      <c r="F292" s="311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2"/>
    </row>
    <row r="293" spans="1:21" ht="18.75">
      <c r="A293" s="215" t="s">
        <v>106</v>
      </c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3"/>
    </row>
    <row r="294" spans="1:21" ht="19.5" thickBot="1">
      <c r="A294" s="218" t="s">
        <v>59</v>
      </c>
      <c r="B294" s="219"/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4"/>
    </row>
    <row r="295" spans="1:21" ht="15.75" thickBo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5.75" thickBot="1">
      <c r="A296" s="221" t="s">
        <v>1</v>
      </c>
      <c r="B296" s="222"/>
      <c r="C296" s="223" t="s">
        <v>2</v>
      </c>
      <c r="D296" s="288"/>
      <c r="E296" s="295" t="s">
        <v>3</v>
      </c>
      <c r="F296" s="233"/>
      <c r="G296" s="233"/>
      <c r="H296" s="233"/>
      <c r="I296" s="233"/>
      <c r="J296" s="233"/>
      <c r="K296" s="234"/>
      <c r="L296" s="232" t="s">
        <v>4</v>
      </c>
      <c r="M296" s="233"/>
      <c r="N296" s="233"/>
      <c r="O296" s="233"/>
      <c r="P296" s="233"/>
      <c r="Q296" s="233"/>
      <c r="R296" s="233"/>
      <c r="S296" s="233"/>
      <c r="T296" s="234"/>
      <c r="U296" s="80" t="s">
        <v>5</v>
      </c>
    </row>
    <row r="297" spans="1:21">
      <c r="A297" s="235" t="s">
        <v>6</v>
      </c>
      <c r="B297" s="235" t="s">
        <v>7</v>
      </c>
      <c r="C297" s="225"/>
      <c r="D297" s="289"/>
      <c r="E297" s="296" t="s">
        <v>8</v>
      </c>
      <c r="F297" s="272" t="s">
        <v>9</v>
      </c>
      <c r="G297" s="242"/>
      <c r="H297" s="265" t="s">
        <v>10</v>
      </c>
      <c r="I297" s="266"/>
      <c r="J297" s="267" t="s">
        <v>11</v>
      </c>
      <c r="K297" s="268"/>
      <c r="L297" s="269" t="s">
        <v>8</v>
      </c>
      <c r="M297" s="272" t="s">
        <v>9</v>
      </c>
      <c r="N297" s="242"/>
      <c r="O297" s="265" t="s">
        <v>10</v>
      </c>
      <c r="P297" s="273"/>
      <c r="Q297" s="273"/>
      <c r="R297" s="266"/>
      <c r="S297" s="274" t="s">
        <v>11</v>
      </c>
      <c r="T297" s="275"/>
      <c r="U297" s="193"/>
    </row>
    <row r="298" spans="1:21">
      <c r="A298" s="236"/>
      <c r="B298" s="236"/>
      <c r="C298" s="225"/>
      <c r="D298" s="289"/>
      <c r="E298" s="297"/>
      <c r="F298" s="259" t="s">
        <v>12</v>
      </c>
      <c r="G298" s="257" t="s">
        <v>13</v>
      </c>
      <c r="H298" s="259" t="s">
        <v>12</v>
      </c>
      <c r="I298" s="261" t="s">
        <v>13</v>
      </c>
      <c r="J298" s="243" t="s">
        <v>8</v>
      </c>
      <c r="K298" s="263" t="s">
        <v>13</v>
      </c>
      <c r="L298" s="270"/>
      <c r="M298" s="259" t="s">
        <v>12</v>
      </c>
      <c r="N298" s="257" t="s">
        <v>13</v>
      </c>
      <c r="O298" s="221" t="s">
        <v>12</v>
      </c>
      <c r="P298" s="276"/>
      <c r="Q298" s="222"/>
      <c r="R298" s="261" t="s">
        <v>13</v>
      </c>
      <c r="S298" s="243" t="s">
        <v>8</v>
      </c>
      <c r="T298" s="245" t="s">
        <v>13</v>
      </c>
      <c r="U298" s="97"/>
    </row>
    <row r="299" spans="1:21" ht="15.75" thickBot="1">
      <c r="A299" s="237"/>
      <c r="B299" s="237"/>
      <c r="C299" s="227"/>
      <c r="D299" s="290"/>
      <c r="E299" s="298"/>
      <c r="F299" s="260"/>
      <c r="G299" s="258"/>
      <c r="H299" s="260"/>
      <c r="I299" s="262"/>
      <c r="J299" s="244"/>
      <c r="K299" s="264"/>
      <c r="L299" s="271"/>
      <c r="M299" s="260"/>
      <c r="N299" s="258"/>
      <c r="O299" s="2" t="s">
        <v>14</v>
      </c>
      <c r="P299" s="3" t="s">
        <v>15</v>
      </c>
      <c r="Q299" s="3" t="s">
        <v>16</v>
      </c>
      <c r="R299" s="262"/>
      <c r="S299" s="244"/>
      <c r="T299" s="246"/>
      <c r="U299" s="97"/>
    </row>
    <row r="300" spans="1:21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97"/>
    </row>
    <row r="301" spans="1:21">
      <c r="A301" s="4">
        <v>43831</v>
      </c>
      <c r="B301" s="4">
        <v>44012</v>
      </c>
      <c r="C301" s="36"/>
      <c r="D301" s="37" t="s">
        <v>17</v>
      </c>
      <c r="E301" s="81">
        <f>F301+H301+J301</f>
        <v>13</v>
      </c>
      <c r="F301" s="39">
        <v>10</v>
      </c>
      <c r="G301" s="40">
        <f t="shared" ref="G301" si="141">IF(F301&gt;0,(F301*100/(E301-J301)),0)</f>
        <v>76.92307692307692</v>
      </c>
      <c r="H301" s="39">
        <v>3</v>
      </c>
      <c r="I301" s="41">
        <f t="shared" ref="I301" si="142">IF(H301&gt;0,(H301*100/(E301-J301)),0)</f>
        <v>23.076923076923077</v>
      </c>
      <c r="J301" s="68">
        <v>0</v>
      </c>
      <c r="K301" s="43">
        <f t="shared" ref="K301" si="143">IF(J301&gt;0,(J301*100/(E301)),0)</f>
        <v>0</v>
      </c>
      <c r="L301" s="44">
        <f>M301+Q301+S301</f>
        <v>17</v>
      </c>
      <c r="M301" s="39">
        <v>10</v>
      </c>
      <c r="N301" s="40">
        <f t="shared" ref="N301" si="144">IF(M301&gt;0,(M301*100/(L301-S301)),0)</f>
        <v>66.666666666666671</v>
      </c>
      <c r="O301" s="39">
        <v>2</v>
      </c>
      <c r="P301" s="39">
        <v>3</v>
      </c>
      <c r="Q301" s="39">
        <v>5</v>
      </c>
      <c r="R301" s="41">
        <f t="shared" ref="R301" si="145">IF(Q301&gt;0,(Q301*100/(L301-S301)),0)</f>
        <v>33.333333333333336</v>
      </c>
      <c r="S301" s="45">
        <v>2</v>
      </c>
      <c r="T301" s="46">
        <v>2</v>
      </c>
      <c r="U301" s="97"/>
    </row>
    <row r="302" spans="1:21">
      <c r="A302" s="279" t="s">
        <v>16</v>
      </c>
      <c r="B302" s="279"/>
      <c r="C302" s="279"/>
      <c r="D302" s="279"/>
      <c r="E302" s="49">
        <f t="shared" ref="E302:T302" si="146">SUM(E301:E301)</f>
        <v>13</v>
      </c>
      <c r="F302" s="51">
        <f t="shared" si="146"/>
        <v>10</v>
      </c>
      <c r="G302" s="52">
        <f t="shared" si="146"/>
        <v>76.92307692307692</v>
      </c>
      <c r="H302" s="51">
        <f t="shared" si="146"/>
        <v>3</v>
      </c>
      <c r="I302" s="52">
        <f t="shared" si="146"/>
        <v>23.076923076923077</v>
      </c>
      <c r="J302" s="51">
        <f t="shared" si="146"/>
        <v>0</v>
      </c>
      <c r="K302" s="54">
        <f t="shared" si="146"/>
        <v>0</v>
      </c>
      <c r="L302" s="55">
        <f t="shared" si="146"/>
        <v>17</v>
      </c>
      <c r="M302" s="51">
        <f t="shared" si="146"/>
        <v>10</v>
      </c>
      <c r="N302" s="52">
        <f t="shared" si="146"/>
        <v>66.666666666666671</v>
      </c>
      <c r="O302" s="51">
        <f t="shared" si="146"/>
        <v>2</v>
      </c>
      <c r="P302" s="51">
        <f t="shared" si="146"/>
        <v>3</v>
      </c>
      <c r="Q302" s="51">
        <f t="shared" si="146"/>
        <v>5</v>
      </c>
      <c r="R302" s="52">
        <f t="shared" si="146"/>
        <v>33.333333333333336</v>
      </c>
      <c r="S302" s="51">
        <f t="shared" si="146"/>
        <v>2</v>
      </c>
      <c r="T302" s="56">
        <f t="shared" si="146"/>
        <v>2</v>
      </c>
      <c r="U302" s="108"/>
    </row>
    <row r="303" spans="1:21" ht="15.75" thickBot="1">
      <c r="A303" s="309" t="s">
        <v>18</v>
      </c>
      <c r="B303" s="309"/>
      <c r="C303" s="309"/>
      <c r="D303" s="309"/>
      <c r="E303" s="38">
        <f>SUM(E302)</f>
        <v>13</v>
      </c>
      <c r="F303" s="60">
        <f>F302</f>
        <v>10</v>
      </c>
      <c r="G303" s="59">
        <f>IF(F303&gt;0,(F303*100/(E303-J303)),0)</f>
        <v>76.92307692307692</v>
      </c>
      <c r="H303" s="60">
        <f>H302</f>
        <v>3</v>
      </c>
      <c r="I303" s="61">
        <f>IF(H303&gt;0,(H303*100/(E303-J303)),0)</f>
        <v>23.076923076923077</v>
      </c>
      <c r="J303" s="65">
        <f>J302</f>
        <v>0</v>
      </c>
      <c r="K303" s="63">
        <f>IF(J303&gt;0,(J303*100/E303),0)</f>
        <v>0</v>
      </c>
      <c r="L303" s="64">
        <f>L302</f>
        <v>17</v>
      </c>
      <c r="M303" s="60">
        <f>M302</f>
        <v>10</v>
      </c>
      <c r="N303" s="59">
        <f>IF(M303&gt;0,(M303*100/(L303-S303)),0)</f>
        <v>66.666666666666671</v>
      </c>
      <c r="O303" s="60">
        <f>O302</f>
        <v>2</v>
      </c>
      <c r="P303" s="60">
        <f>P302</f>
        <v>3</v>
      </c>
      <c r="Q303" s="60">
        <f>Q302</f>
        <v>5</v>
      </c>
      <c r="R303" s="61">
        <f>IF(Q303&gt;0,(Q303*100/(L303-S303)),0)</f>
        <v>33.333333333333336</v>
      </c>
      <c r="S303" s="65">
        <f>S302</f>
        <v>2</v>
      </c>
      <c r="T303" s="66">
        <f>IF(S303&gt;0,(S303*100/L303),0)</f>
        <v>11.764705882352942</v>
      </c>
      <c r="U303" s="194" t="s">
        <v>19</v>
      </c>
    </row>
    <row r="304" spans="1:21" ht="15.75" thickBot="1">
      <c r="A304" s="310"/>
      <c r="B304" s="311"/>
      <c r="C304" s="311"/>
      <c r="D304" s="311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2"/>
    </row>
    <row r="305" spans="1:21" ht="18.75">
      <c r="A305" s="215" t="s">
        <v>107</v>
      </c>
      <c r="B305" s="216"/>
      <c r="C305" s="216"/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3"/>
    </row>
    <row r="306" spans="1:21" ht="19.5" thickBot="1">
      <c r="A306" s="218" t="s">
        <v>60</v>
      </c>
      <c r="B306" s="219"/>
      <c r="C306" s="219"/>
      <c r="D306" s="219"/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4"/>
    </row>
    <row r="307" spans="1:21" ht="15.75" thickBo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5.75" thickBot="1">
      <c r="A308" s="221" t="s">
        <v>1</v>
      </c>
      <c r="B308" s="222"/>
      <c r="C308" s="223" t="s">
        <v>2</v>
      </c>
      <c r="D308" s="288"/>
      <c r="E308" s="295" t="s">
        <v>3</v>
      </c>
      <c r="F308" s="233"/>
      <c r="G308" s="233"/>
      <c r="H308" s="233"/>
      <c r="I308" s="233"/>
      <c r="J308" s="233"/>
      <c r="K308" s="234"/>
      <c r="L308" s="232" t="s">
        <v>4</v>
      </c>
      <c r="M308" s="233"/>
      <c r="N308" s="233"/>
      <c r="O308" s="233"/>
      <c r="P308" s="233"/>
      <c r="Q308" s="233"/>
      <c r="R308" s="233"/>
      <c r="S308" s="233"/>
      <c r="T308" s="234"/>
      <c r="U308" s="80" t="s">
        <v>5</v>
      </c>
    </row>
    <row r="309" spans="1:21">
      <c r="A309" s="235" t="s">
        <v>6</v>
      </c>
      <c r="B309" s="235" t="s">
        <v>7</v>
      </c>
      <c r="C309" s="225"/>
      <c r="D309" s="289"/>
      <c r="E309" s="296" t="s">
        <v>8</v>
      </c>
      <c r="F309" s="272" t="s">
        <v>9</v>
      </c>
      <c r="G309" s="242"/>
      <c r="H309" s="265" t="s">
        <v>10</v>
      </c>
      <c r="I309" s="266"/>
      <c r="J309" s="267" t="s">
        <v>11</v>
      </c>
      <c r="K309" s="268"/>
      <c r="L309" s="269" t="s">
        <v>8</v>
      </c>
      <c r="M309" s="272" t="s">
        <v>9</v>
      </c>
      <c r="N309" s="242"/>
      <c r="O309" s="265" t="s">
        <v>10</v>
      </c>
      <c r="P309" s="273"/>
      <c r="Q309" s="273"/>
      <c r="R309" s="266"/>
      <c r="S309" s="274" t="s">
        <v>11</v>
      </c>
      <c r="T309" s="275"/>
      <c r="U309" s="193"/>
    </row>
    <row r="310" spans="1:21">
      <c r="A310" s="236"/>
      <c r="B310" s="236"/>
      <c r="C310" s="225"/>
      <c r="D310" s="289"/>
      <c r="E310" s="297"/>
      <c r="F310" s="259" t="s">
        <v>12</v>
      </c>
      <c r="G310" s="257" t="s">
        <v>13</v>
      </c>
      <c r="H310" s="259" t="s">
        <v>12</v>
      </c>
      <c r="I310" s="261" t="s">
        <v>13</v>
      </c>
      <c r="J310" s="243" t="s">
        <v>8</v>
      </c>
      <c r="K310" s="263" t="s">
        <v>13</v>
      </c>
      <c r="L310" s="270"/>
      <c r="M310" s="259" t="s">
        <v>12</v>
      </c>
      <c r="N310" s="257" t="s">
        <v>13</v>
      </c>
      <c r="O310" s="221" t="s">
        <v>12</v>
      </c>
      <c r="P310" s="276"/>
      <c r="Q310" s="222"/>
      <c r="R310" s="261" t="s">
        <v>13</v>
      </c>
      <c r="S310" s="243" t="s">
        <v>8</v>
      </c>
      <c r="T310" s="245" t="s">
        <v>13</v>
      </c>
      <c r="U310" s="97"/>
    </row>
    <row r="311" spans="1:21" ht="15.75" thickBot="1">
      <c r="A311" s="237"/>
      <c r="B311" s="237"/>
      <c r="C311" s="227"/>
      <c r="D311" s="290"/>
      <c r="E311" s="298"/>
      <c r="F311" s="260"/>
      <c r="G311" s="258"/>
      <c r="H311" s="260"/>
      <c r="I311" s="262"/>
      <c r="J311" s="244"/>
      <c r="K311" s="264"/>
      <c r="L311" s="271"/>
      <c r="M311" s="260"/>
      <c r="N311" s="258"/>
      <c r="O311" s="2" t="s">
        <v>14</v>
      </c>
      <c r="P311" s="3" t="s">
        <v>15</v>
      </c>
      <c r="Q311" s="3" t="s">
        <v>16</v>
      </c>
      <c r="R311" s="262"/>
      <c r="S311" s="244"/>
      <c r="T311" s="246"/>
      <c r="U311" s="97"/>
    </row>
    <row r="312" spans="1:21" ht="15.75" thickBot="1">
      <c r="A312" s="247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97"/>
    </row>
    <row r="313" spans="1:21" ht="15.75" hidden="1" thickBot="1">
      <c r="A313" s="4">
        <v>43831</v>
      </c>
      <c r="B313" s="4">
        <v>44012</v>
      </c>
      <c r="C313" s="5"/>
      <c r="D313" s="37" t="s">
        <v>23</v>
      </c>
      <c r="E313" s="84">
        <f>F313+H313+J313</f>
        <v>0</v>
      </c>
      <c r="F313" s="10">
        <v>0</v>
      </c>
      <c r="G313" s="74">
        <f>IF(F313&gt;0,(F313*100/(E313-J313)),0)</f>
        <v>0</v>
      </c>
      <c r="H313" s="10">
        <v>0</v>
      </c>
      <c r="I313" s="75">
        <f>IF(H313&gt;0,(H313*100/(E313-J313)),0)</f>
        <v>0</v>
      </c>
      <c r="J313" s="12">
        <v>0</v>
      </c>
      <c r="K313" s="76">
        <f>IF(J313&gt;0,(J313*100/(E313)),0)</f>
        <v>0</v>
      </c>
      <c r="L313" s="14">
        <f>M313+Q313+S313</f>
        <v>0</v>
      </c>
      <c r="M313" s="10">
        <v>0</v>
      </c>
      <c r="N313" s="74">
        <f>IF(M313&gt;0,(M313*100/(L313-S313)),0)</f>
        <v>0</v>
      </c>
      <c r="O313" s="10">
        <v>0</v>
      </c>
      <c r="P313" s="10">
        <v>0</v>
      </c>
      <c r="Q313" s="10">
        <v>0</v>
      </c>
      <c r="R313" s="75">
        <f>IF(Q313&gt;0,(Q313*100/(L313-S313)),0)</f>
        <v>0</v>
      </c>
      <c r="S313" s="15">
        <v>0</v>
      </c>
      <c r="T313" s="77">
        <f>IF(S313&gt;0,(S313*100/(L313)),0)</f>
        <v>0</v>
      </c>
      <c r="U313" s="195"/>
    </row>
    <row r="314" spans="1:21" ht="15.75" thickBot="1">
      <c r="A314" s="4">
        <v>43831</v>
      </c>
      <c r="B314" s="4">
        <v>44012</v>
      </c>
      <c r="C314" s="5"/>
      <c r="D314" s="37" t="s">
        <v>24</v>
      </c>
      <c r="E314" s="84">
        <f t="shared" ref="E314:E318" si="147">F314+H314+J314</f>
        <v>0</v>
      </c>
      <c r="F314" s="39">
        <v>0</v>
      </c>
      <c r="G314" s="40">
        <f t="shared" ref="G314:G318" si="148">IF(F314&gt;0,(F314*100/(E314-J314)),0)</f>
        <v>0</v>
      </c>
      <c r="H314" s="39">
        <v>0</v>
      </c>
      <c r="I314" s="41">
        <f t="shared" ref="I314:I318" si="149">IF(H314&gt;0,(H314*100/(E314-J314)),0)</f>
        <v>0</v>
      </c>
      <c r="J314" s="68">
        <v>0</v>
      </c>
      <c r="K314" s="43">
        <f t="shared" ref="K314:K318" si="150">IF(J314&gt;0,(J314*100/(E314)),0)</f>
        <v>0</v>
      </c>
      <c r="L314" s="14">
        <f t="shared" ref="L314:L318" si="151">M314+Q314+S314</f>
        <v>1</v>
      </c>
      <c r="M314" s="39">
        <v>1</v>
      </c>
      <c r="N314" s="40">
        <f t="shared" ref="N314:N318" si="152">IF(M314&gt;0,(M314*100/(L314-S314)),0)</f>
        <v>100</v>
      </c>
      <c r="O314" s="39">
        <v>0</v>
      </c>
      <c r="P314" s="39">
        <v>0</v>
      </c>
      <c r="Q314" s="39">
        <v>0</v>
      </c>
      <c r="R314" s="41">
        <f t="shared" ref="R314:R318" si="153">IF(Q314&gt;0,(Q314*100/(L314-S314)),0)</f>
        <v>0</v>
      </c>
      <c r="S314" s="45">
        <v>0</v>
      </c>
      <c r="T314" s="46">
        <f t="shared" ref="T314:T318" si="154">IF(S314&gt;0,(S314*100/(L314)),0)</f>
        <v>0</v>
      </c>
      <c r="U314" s="195"/>
    </row>
    <row r="315" spans="1:21" ht="15.75" thickBot="1">
      <c r="A315" s="4">
        <v>43831</v>
      </c>
      <c r="B315" s="4">
        <v>44012</v>
      </c>
      <c r="C315" s="5"/>
      <c r="D315" s="37" t="s">
        <v>25</v>
      </c>
      <c r="E315" s="84">
        <f t="shared" si="147"/>
        <v>0</v>
      </c>
      <c r="F315" s="39">
        <v>0</v>
      </c>
      <c r="G315" s="40">
        <f t="shared" si="148"/>
        <v>0</v>
      </c>
      <c r="H315" s="39">
        <v>0</v>
      </c>
      <c r="I315" s="41">
        <f t="shared" si="149"/>
        <v>0</v>
      </c>
      <c r="J315" s="68">
        <v>0</v>
      </c>
      <c r="K315" s="43">
        <f t="shared" si="150"/>
        <v>0</v>
      </c>
      <c r="L315" s="14">
        <f t="shared" si="151"/>
        <v>27</v>
      </c>
      <c r="M315" s="39">
        <v>17</v>
      </c>
      <c r="N315" s="40">
        <f t="shared" si="152"/>
        <v>65.384615384615387</v>
      </c>
      <c r="O315" s="39">
        <v>9</v>
      </c>
      <c r="P315" s="39">
        <v>0</v>
      </c>
      <c r="Q315" s="39">
        <v>9</v>
      </c>
      <c r="R315" s="41">
        <f t="shared" si="153"/>
        <v>34.615384615384613</v>
      </c>
      <c r="S315" s="45">
        <v>1</v>
      </c>
      <c r="T315" s="46">
        <f t="shared" si="154"/>
        <v>3.7037037037037037</v>
      </c>
      <c r="U315" s="195"/>
    </row>
    <row r="316" spans="1:21">
      <c r="A316" s="4">
        <v>43831</v>
      </c>
      <c r="B316" s="4">
        <v>44012</v>
      </c>
      <c r="C316" s="36"/>
      <c r="D316" s="37" t="s">
        <v>17</v>
      </c>
      <c r="E316" s="84">
        <f t="shared" si="147"/>
        <v>37</v>
      </c>
      <c r="F316" s="39">
        <v>20</v>
      </c>
      <c r="G316" s="40">
        <f t="shared" si="148"/>
        <v>58.823529411764703</v>
      </c>
      <c r="H316" s="39">
        <v>14</v>
      </c>
      <c r="I316" s="41">
        <f t="shared" si="149"/>
        <v>41.176470588235297</v>
      </c>
      <c r="J316" s="68">
        <v>3</v>
      </c>
      <c r="K316" s="43">
        <f t="shared" si="150"/>
        <v>8.1081081081081088</v>
      </c>
      <c r="L316" s="14">
        <f t="shared" si="151"/>
        <v>42</v>
      </c>
      <c r="M316" s="39">
        <v>24</v>
      </c>
      <c r="N316" s="40">
        <f t="shared" si="152"/>
        <v>58.536585365853661</v>
      </c>
      <c r="O316" s="39">
        <v>8</v>
      </c>
      <c r="P316" s="39">
        <v>9</v>
      </c>
      <c r="Q316" s="39">
        <v>17</v>
      </c>
      <c r="R316" s="41">
        <f t="shared" si="153"/>
        <v>41.463414634146339</v>
      </c>
      <c r="S316" s="45">
        <v>1</v>
      </c>
      <c r="T316" s="46">
        <f t="shared" si="154"/>
        <v>2.3809523809523809</v>
      </c>
      <c r="U316" s="97"/>
    </row>
    <row r="317" spans="1:21" hidden="1">
      <c r="A317" s="4">
        <v>43647</v>
      </c>
      <c r="B317" s="4">
        <v>43830</v>
      </c>
      <c r="C317" s="36"/>
      <c r="D317" s="37" t="s">
        <v>20</v>
      </c>
      <c r="E317" s="84">
        <f t="shared" si="147"/>
        <v>0</v>
      </c>
      <c r="F317" s="39">
        <v>0</v>
      </c>
      <c r="G317" s="40">
        <f t="shared" si="148"/>
        <v>0</v>
      </c>
      <c r="H317" s="39">
        <v>0</v>
      </c>
      <c r="I317" s="41">
        <f t="shared" si="149"/>
        <v>0</v>
      </c>
      <c r="J317" s="68">
        <v>0</v>
      </c>
      <c r="K317" s="43">
        <f t="shared" si="150"/>
        <v>0</v>
      </c>
      <c r="L317" s="14">
        <f t="shared" si="151"/>
        <v>0</v>
      </c>
      <c r="M317" s="39">
        <v>0</v>
      </c>
      <c r="N317" s="40">
        <f t="shared" si="152"/>
        <v>0</v>
      </c>
      <c r="O317" s="39">
        <v>0</v>
      </c>
      <c r="P317" s="39">
        <v>0</v>
      </c>
      <c r="Q317" s="39">
        <v>0</v>
      </c>
      <c r="R317" s="41">
        <f t="shared" si="153"/>
        <v>0</v>
      </c>
      <c r="S317" s="45">
        <v>0</v>
      </c>
      <c r="T317" s="46">
        <f t="shared" si="154"/>
        <v>0</v>
      </c>
      <c r="U317" s="97"/>
    </row>
    <row r="318" spans="1:21" hidden="1">
      <c r="A318" s="4">
        <v>43647</v>
      </c>
      <c r="B318" s="4">
        <v>43830</v>
      </c>
      <c r="C318" s="36"/>
      <c r="D318" s="37" t="s">
        <v>17</v>
      </c>
      <c r="E318" s="84">
        <f t="shared" si="147"/>
        <v>0</v>
      </c>
      <c r="F318" s="39">
        <v>0</v>
      </c>
      <c r="G318" s="40">
        <f t="shared" si="148"/>
        <v>0</v>
      </c>
      <c r="H318" s="39">
        <v>0</v>
      </c>
      <c r="I318" s="41">
        <f t="shared" si="149"/>
        <v>0</v>
      </c>
      <c r="J318" s="68">
        <v>0</v>
      </c>
      <c r="K318" s="43">
        <f t="shared" si="150"/>
        <v>0</v>
      </c>
      <c r="L318" s="14">
        <f t="shared" si="151"/>
        <v>0</v>
      </c>
      <c r="M318" s="39">
        <v>0</v>
      </c>
      <c r="N318" s="40">
        <f t="shared" si="152"/>
        <v>0</v>
      </c>
      <c r="O318" s="39">
        <v>0</v>
      </c>
      <c r="P318" s="39">
        <v>0</v>
      </c>
      <c r="Q318" s="39">
        <v>0</v>
      </c>
      <c r="R318" s="41">
        <f t="shared" si="153"/>
        <v>0</v>
      </c>
      <c r="S318" s="45">
        <v>0</v>
      </c>
      <c r="T318" s="46">
        <f t="shared" si="154"/>
        <v>0</v>
      </c>
      <c r="U318" s="97"/>
    </row>
    <row r="319" spans="1:21">
      <c r="A319" s="279" t="s">
        <v>16</v>
      </c>
      <c r="B319" s="279"/>
      <c r="C319" s="279"/>
      <c r="D319" s="279"/>
      <c r="E319" s="49">
        <f t="shared" ref="E319:T319" si="155">SUM(E313:E318)</f>
        <v>37</v>
      </c>
      <c r="F319" s="51">
        <f t="shared" si="155"/>
        <v>20</v>
      </c>
      <c r="G319" s="52">
        <f t="shared" si="155"/>
        <v>58.823529411764703</v>
      </c>
      <c r="H319" s="51">
        <f t="shared" si="155"/>
        <v>14</v>
      </c>
      <c r="I319" s="52">
        <f t="shared" si="155"/>
        <v>41.176470588235297</v>
      </c>
      <c r="J319" s="51">
        <f t="shared" si="155"/>
        <v>3</v>
      </c>
      <c r="K319" s="54">
        <f t="shared" si="155"/>
        <v>8.1081081081081088</v>
      </c>
      <c r="L319" s="55">
        <f t="shared" si="155"/>
        <v>70</v>
      </c>
      <c r="M319" s="51">
        <f t="shared" si="155"/>
        <v>42</v>
      </c>
      <c r="N319" s="52">
        <f t="shared" si="155"/>
        <v>223.92120075046904</v>
      </c>
      <c r="O319" s="51">
        <f t="shared" si="155"/>
        <v>17</v>
      </c>
      <c r="P319" s="51">
        <f t="shared" si="155"/>
        <v>9</v>
      </c>
      <c r="Q319" s="51">
        <f t="shared" si="155"/>
        <v>26</v>
      </c>
      <c r="R319" s="52">
        <f t="shared" si="155"/>
        <v>76.07879924953096</v>
      </c>
      <c r="S319" s="51">
        <f t="shared" si="155"/>
        <v>2</v>
      </c>
      <c r="T319" s="56">
        <f t="shared" si="155"/>
        <v>6.0846560846560847</v>
      </c>
      <c r="U319" s="108"/>
    </row>
    <row r="320" spans="1:21" ht="15.75" thickBot="1">
      <c r="A320" s="299" t="s">
        <v>18</v>
      </c>
      <c r="B320" s="299"/>
      <c r="C320" s="299"/>
      <c r="D320" s="299"/>
      <c r="E320" s="38">
        <f>SUM(E319)</f>
        <v>37</v>
      </c>
      <c r="F320" s="60">
        <f>F319</f>
        <v>20</v>
      </c>
      <c r="G320" s="59">
        <f>IF(F320&gt;0,(F320*100/(E320-J320)),0)</f>
        <v>58.823529411764703</v>
      </c>
      <c r="H320" s="60">
        <f>H319</f>
        <v>14</v>
      </c>
      <c r="I320" s="61">
        <f>IF(H320&gt;0,(H320*100/(E320-J320)),0)</f>
        <v>41.176470588235297</v>
      </c>
      <c r="J320" s="65">
        <f>J319</f>
        <v>3</v>
      </c>
      <c r="K320" s="63">
        <f>IF(J320&gt;0,(J320*100/E320),0)</f>
        <v>8.1081081081081088</v>
      </c>
      <c r="L320" s="64">
        <f>L319</f>
        <v>70</v>
      </c>
      <c r="M320" s="60">
        <f>M319</f>
        <v>42</v>
      </c>
      <c r="N320" s="59">
        <f>IF(M320&gt;0,(M320*100/(L320-S320)),0)</f>
        <v>61.764705882352942</v>
      </c>
      <c r="O320" s="60">
        <f>O319</f>
        <v>17</v>
      </c>
      <c r="P320" s="60">
        <f>P319</f>
        <v>9</v>
      </c>
      <c r="Q320" s="60">
        <f>Q319</f>
        <v>26</v>
      </c>
      <c r="R320" s="61">
        <f>IF(Q320&gt;0,(Q320*100/(L320-S320)),0)</f>
        <v>38.235294117647058</v>
      </c>
      <c r="S320" s="65">
        <f>S319</f>
        <v>2</v>
      </c>
      <c r="T320" s="66">
        <f>IF(S320&gt;0,(S320*100/L320),0)</f>
        <v>2.8571428571428572</v>
      </c>
      <c r="U320" s="194" t="s">
        <v>19</v>
      </c>
    </row>
    <row r="321" spans="1:21" ht="15.75" thickBo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8.75">
      <c r="A322" s="215" t="s">
        <v>108</v>
      </c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3"/>
    </row>
    <row r="323" spans="1:21" ht="19.5" thickBot="1">
      <c r="A323" s="218" t="s">
        <v>61</v>
      </c>
      <c r="B323" s="219"/>
      <c r="C323" s="219"/>
      <c r="D323" s="219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4"/>
    </row>
    <row r="324" spans="1:21" ht="15.75" thickBo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5.75" thickBot="1">
      <c r="A325" s="221" t="s">
        <v>1</v>
      </c>
      <c r="B325" s="222"/>
      <c r="C325" s="223" t="s">
        <v>2</v>
      </c>
      <c r="D325" s="288"/>
      <c r="E325" s="295" t="s">
        <v>3</v>
      </c>
      <c r="F325" s="233"/>
      <c r="G325" s="233"/>
      <c r="H325" s="233"/>
      <c r="I325" s="233"/>
      <c r="J325" s="233"/>
      <c r="K325" s="234"/>
      <c r="L325" s="232" t="s">
        <v>4</v>
      </c>
      <c r="M325" s="233"/>
      <c r="N325" s="233"/>
      <c r="O325" s="233"/>
      <c r="P325" s="233"/>
      <c r="Q325" s="233"/>
      <c r="R325" s="233"/>
      <c r="S325" s="233"/>
      <c r="T325" s="234"/>
      <c r="U325" s="80" t="s">
        <v>5</v>
      </c>
    </row>
    <row r="326" spans="1:21">
      <c r="A326" s="235" t="s">
        <v>6</v>
      </c>
      <c r="B326" s="235" t="s">
        <v>7</v>
      </c>
      <c r="C326" s="225"/>
      <c r="D326" s="289"/>
      <c r="E326" s="296" t="s">
        <v>8</v>
      </c>
      <c r="F326" s="272" t="s">
        <v>9</v>
      </c>
      <c r="G326" s="242"/>
      <c r="H326" s="265" t="s">
        <v>10</v>
      </c>
      <c r="I326" s="266"/>
      <c r="J326" s="267" t="s">
        <v>11</v>
      </c>
      <c r="K326" s="268"/>
      <c r="L326" s="269" t="s">
        <v>8</v>
      </c>
      <c r="M326" s="272" t="s">
        <v>9</v>
      </c>
      <c r="N326" s="242"/>
      <c r="O326" s="265" t="s">
        <v>10</v>
      </c>
      <c r="P326" s="273"/>
      <c r="Q326" s="273"/>
      <c r="R326" s="266"/>
      <c r="S326" s="274" t="s">
        <v>11</v>
      </c>
      <c r="T326" s="275"/>
      <c r="U326" s="193"/>
    </row>
    <row r="327" spans="1:21">
      <c r="A327" s="236"/>
      <c r="B327" s="236"/>
      <c r="C327" s="225"/>
      <c r="D327" s="289"/>
      <c r="E327" s="297"/>
      <c r="F327" s="259" t="s">
        <v>12</v>
      </c>
      <c r="G327" s="257" t="s">
        <v>13</v>
      </c>
      <c r="H327" s="259" t="s">
        <v>12</v>
      </c>
      <c r="I327" s="261" t="s">
        <v>13</v>
      </c>
      <c r="J327" s="243" t="s">
        <v>8</v>
      </c>
      <c r="K327" s="263" t="s">
        <v>13</v>
      </c>
      <c r="L327" s="270"/>
      <c r="M327" s="259" t="s">
        <v>12</v>
      </c>
      <c r="N327" s="257" t="s">
        <v>13</v>
      </c>
      <c r="O327" s="221" t="s">
        <v>12</v>
      </c>
      <c r="P327" s="276"/>
      <c r="Q327" s="222"/>
      <c r="R327" s="261" t="s">
        <v>13</v>
      </c>
      <c r="S327" s="243" t="s">
        <v>8</v>
      </c>
      <c r="T327" s="245" t="s">
        <v>13</v>
      </c>
      <c r="U327" s="97"/>
    </row>
    <row r="328" spans="1:21" ht="15.75" thickBot="1">
      <c r="A328" s="237"/>
      <c r="B328" s="237"/>
      <c r="C328" s="227"/>
      <c r="D328" s="290"/>
      <c r="E328" s="298"/>
      <c r="F328" s="260"/>
      <c r="G328" s="258"/>
      <c r="H328" s="260"/>
      <c r="I328" s="262"/>
      <c r="J328" s="244"/>
      <c r="K328" s="264"/>
      <c r="L328" s="271"/>
      <c r="M328" s="260"/>
      <c r="N328" s="258"/>
      <c r="O328" s="2" t="s">
        <v>14</v>
      </c>
      <c r="P328" s="3" t="s">
        <v>15</v>
      </c>
      <c r="Q328" s="3" t="s">
        <v>16</v>
      </c>
      <c r="R328" s="262"/>
      <c r="S328" s="244"/>
      <c r="T328" s="246"/>
      <c r="U328" s="97"/>
    </row>
    <row r="329" spans="1:21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97"/>
    </row>
    <row r="330" spans="1:21">
      <c r="A330" s="4">
        <v>43831</v>
      </c>
      <c r="B330" s="4">
        <v>44012</v>
      </c>
      <c r="C330" s="36"/>
      <c r="D330" s="37" t="s">
        <v>17</v>
      </c>
      <c r="E330" s="81">
        <f>F330+H330+J330</f>
        <v>110</v>
      </c>
      <c r="F330" s="39">
        <v>76</v>
      </c>
      <c r="G330" s="40">
        <f t="shared" ref="G330:G331" si="156">IF(F330&gt;0,(F330*100/(E330-J330)),0)</f>
        <v>73.07692307692308</v>
      </c>
      <c r="H330" s="39">
        <v>28</v>
      </c>
      <c r="I330" s="41">
        <f t="shared" ref="I330:I331" si="157">IF(H330&gt;0,(H330*100/(E330-J330)),0)</f>
        <v>26.923076923076923</v>
      </c>
      <c r="J330" s="68">
        <v>6</v>
      </c>
      <c r="K330" s="43">
        <f t="shared" ref="K330:K331" si="158">IF(J330&gt;0,(J330*100/(E330)),0)</f>
        <v>5.4545454545454541</v>
      </c>
      <c r="L330" s="44">
        <f>M330+Q330+S330</f>
        <v>127</v>
      </c>
      <c r="M330" s="39">
        <v>60</v>
      </c>
      <c r="N330" s="40">
        <f t="shared" ref="N330:N331" si="159">IF(M330&gt;0,(M330*100/(L330-S330)),0)</f>
        <v>48.387096774193552</v>
      </c>
      <c r="O330" s="39">
        <v>25</v>
      </c>
      <c r="P330" s="39">
        <v>39</v>
      </c>
      <c r="Q330" s="39">
        <v>64</v>
      </c>
      <c r="R330" s="41">
        <f t="shared" ref="R330:R331" si="160">IF(Q330&gt;0,(Q330*100/(L330-S330)),0)</f>
        <v>51.612903225806448</v>
      </c>
      <c r="S330" s="45">
        <v>3</v>
      </c>
      <c r="T330" s="46">
        <f t="shared" ref="T330:T331" si="161">IF(S330&gt;0,(S330*100/(L330)),0)</f>
        <v>2.3622047244094486</v>
      </c>
      <c r="U330" s="97"/>
    </row>
    <row r="331" spans="1:21">
      <c r="A331" s="4">
        <v>43831</v>
      </c>
      <c r="B331" s="4">
        <v>44012</v>
      </c>
      <c r="C331" s="36"/>
      <c r="D331" s="37" t="s">
        <v>26</v>
      </c>
      <c r="E331" s="81">
        <f>F331+H331+J331</f>
        <v>0</v>
      </c>
      <c r="F331" s="39">
        <v>0</v>
      </c>
      <c r="G331" s="40">
        <f t="shared" si="156"/>
        <v>0</v>
      </c>
      <c r="H331" s="39">
        <v>0</v>
      </c>
      <c r="I331" s="41">
        <f t="shared" si="157"/>
        <v>0</v>
      </c>
      <c r="J331" s="68">
        <v>0</v>
      </c>
      <c r="K331" s="43">
        <f t="shared" si="158"/>
        <v>0</v>
      </c>
      <c r="L331" s="44">
        <f>M331+Q331+S331</f>
        <v>2</v>
      </c>
      <c r="M331" s="39">
        <v>1</v>
      </c>
      <c r="N331" s="40">
        <f t="shared" si="159"/>
        <v>50</v>
      </c>
      <c r="O331" s="39">
        <v>0</v>
      </c>
      <c r="P331" s="39">
        <v>1</v>
      </c>
      <c r="Q331" s="39">
        <v>1</v>
      </c>
      <c r="R331" s="41">
        <f t="shared" si="160"/>
        <v>50</v>
      </c>
      <c r="S331" s="45">
        <v>0</v>
      </c>
      <c r="T331" s="46">
        <f t="shared" si="161"/>
        <v>0</v>
      </c>
      <c r="U331" s="108"/>
    </row>
    <row r="332" spans="1:21">
      <c r="A332" s="279" t="s">
        <v>16</v>
      </c>
      <c r="B332" s="279"/>
      <c r="C332" s="279"/>
      <c r="D332" s="279"/>
      <c r="E332" s="49">
        <f t="shared" ref="E332:T332" si="162">SUM(E330:E331)</f>
        <v>110</v>
      </c>
      <c r="F332" s="51">
        <f t="shared" si="162"/>
        <v>76</v>
      </c>
      <c r="G332" s="52">
        <f t="shared" si="162"/>
        <v>73.07692307692308</v>
      </c>
      <c r="H332" s="51">
        <f t="shared" si="162"/>
        <v>28</v>
      </c>
      <c r="I332" s="52">
        <f t="shared" si="162"/>
        <v>26.923076923076923</v>
      </c>
      <c r="J332" s="51">
        <f t="shared" si="162"/>
        <v>6</v>
      </c>
      <c r="K332" s="54">
        <f t="shared" si="162"/>
        <v>5.4545454545454541</v>
      </c>
      <c r="L332" s="55">
        <f t="shared" si="162"/>
        <v>129</v>
      </c>
      <c r="M332" s="51">
        <f t="shared" si="162"/>
        <v>61</v>
      </c>
      <c r="N332" s="52">
        <f t="shared" si="162"/>
        <v>98.387096774193552</v>
      </c>
      <c r="O332" s="51">
        <f t="shared" si="162"/>
        <v>25</v>
      </c>
      <c r="P332" s="51">
        <f t="shared" si="162"/>
        <v>40</v>
      </c>
      <c r="Q332" s="51">
        <f t="shared" si="162"/>
        <v>65</v>
      </c>
      <c r="R332" s="52">
        <f t="shared" si="162"/>
        <v>101.61290322580645</v>
      </c>
      <c r="S332" s="51">
        <f t="shared" si="162"/>
        <v>3</v>
      </c>
      <c r="T332" s="56">
        <f t="shared" si="162"/>
        <v>2.3622047244094486</v>
      </c>
      <c r="U332" s="196"/>
    </row>
    <row r="333" spans="1:21" ht="15.75" thickBot="1">
      <c r="A333" s="309" t="s">
        <v>18</v>
      </c>
      <c r="B333" s="309"/>
      <c r="C333" s="309"/>
      <c r="D333" s="309"/>
      <c r="E333" s="38">
        <f>SUM(E332)</f>
        <v>110</v>
      </c>
      <c r="F333" s="60">
        <f>F332</f>
        <v>76</v>
      </c>
      <c r="G333" s="59">
        <f>IF(F333&gt;0,(F333*100/(E333-J333)),0)</f>
        <v>73.07692307692308</v>
      </c>
      <c r="H333" s="60">
        <f>H332</f>
        <v>28</v>
      </c>
      <c r="I333" s="61">
        <f>IF(H333&gt;0,(H333*100/(E333-J333)),0)</f>
        <v>26.923076923076923</v>
      </c>
      <c r="J333" s="65">
        <f>J332</f>
        <v>6</v>
      </c>
      <c r="K333" s="63">
        <f>IF(J333&gt;0,(J333*100/E333),0)</f>
        <v>5.4545454545454541</v>
      </c>
      <c r="L333" s="64">
        <f>L332</f>
        <v>129</v>
      </c>
      <c r="M333" s="60">
        <f>M332</f>
        <v>61</v>
      </c>
      <c r="N333" s="59">
        <f>IF(M333&gt;0,(M333*100/(L333-S333)),0)</f>
        <v>48.412698412698411</v>
      </c>
      <c r="O333" s="60">
        <f>O332</f>
        <v>25</v>
      </c>
      <c r="P333" s="60">
        <f>P332</f>
        <v>40</v>
      </c>
      <c r="Q333" s="60">
        <f>Q332</f>
        <v>65</v>
      </c>
      <c r="R333" s="61">
        <f>IF(Q333&gt;0,(Q333*100/(L333-S333)),0)</f>
        <v>51.587301587301589</v>
      </c>
      <c r="S333" s="65">
        <f>S332</f>
        <v>3</v>
      </c>
      <c r="T333" s="66">
        <f>IF(S333&gt;0,(S333*100/L333),0)</f>
        <v>2.3255813953488373</v>
      </c>
      <c r="U333" s="194" t="s">
        <v>19</v>
      </c>
    </row>
    <row r="334" spans="1:21" ht="15.75" thickBot="1">
      <c r="A334" s="310"/>
      <c r="B334" s="311"/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2"/>
    </row>
    <row r="335" spans="1:21" ht="18.75">
      <c r="A335" s="215" t="s">
        <v>109</v>
      </c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3"/>
    </row>
    <row r="336" spans="1:21" ht="19.5" thickBot="1">
      <c r="A336" s="218" t="s">
        <v>62</v>
      </c>
      <c r="B336" s="219"/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4"/>
    </row>
    <row r="337" spans="1:21" ht="15.75" thickBo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5.75" thickBot="1">
      <c r="A338" s="221" t="s">
        <v>1</v>
      </c>
      <c r="B338" s="222"/>
      <c r="C338" s="223" t="s">
        <v>2</v>
      </c>
      <c r="D338" s="288"/>
      <c r="E338" s="295" t="s">
        <v>3</v>
      </c>
      <c r="F338" s="233"/>
      <c r="G338" s="233"/>
      <c r="H338" s="233"/>
      <c r="I338" s="233"/>
      <c r="J338" s="233"/>
      <c r="K338" s="234"/>
      <c r="L338" s="232" t="s">
        <v>4</v>
      </c>
      <c r="M338" s="233"/>
      <c r="N338" s="233"/>
      <c r="O338" s="233"/>
      <c r="P338" s="233"/>
      <c r="Q338" s="233"/>
      <c r="R338" s="233"/>
      <c r="S338" s="233"/>
      <c r="T338" s="234"/>
      <c r="U338" s="80" t="s">
        <v>5</v>
      </c>
    </row>
    <row r="339" spans="1:21">
      <c r="A339" s="235" t="s">
        <v>6</v>
      </c>
      <c r="B339" s="235" t="s">
        <v>7</v>
      </c>
      <c r="C339" s="225"/>
      <c r="D339" s="289"/>
      <c r="E339" s="296" t="s">
        <v>8</v>
      </c>
      <c r="F339" s="272" t="s">
        <v>9</v>
      </c>
      <c r="G339" s="242"/>
      <c r="H339" s="265" t="s">
        <v>10</v>
      </c>
      <c r="I339" s="266"/>
      <c r="J339" s="267" t="s">
        <v>11</v>
      </c>
      <c r="K339" s="268"/>
      <c r="L339" s="269" t="s">
        <v>8</v>
      </c>
      <c r="M339" s="272" t="s">
        <v>9</v>
      </c>
      <c r="N339" s="242"/>
      <c r="O339" s="265" t="s">
        <v>10</v>
      </c>
      <c r="P339" s="273"/>
      <c r="Q339" s="273"/>
      <c r="R339" s="266"/>
      <c r="S339" s="274" t="s">
        <v>11</v>
      </c>
      <c r="T339" s="275"/>
      <c r="U339" s="193"/>
    </row>
    <row r="340" spans="1:21">
      <c r="A340" s="236"/>
      <c r="B340" s="236"/>
      <c r="C340" s="225"/>
      <c r="D340" s="289"/>
      <c r="E340" s="297"/>
      <c r="F340" s="259" t="s">
        <v>12</v>
      </c>
      <c r="G340" s="257" t="s">
        <v>13</v>
      </c>
      <c r="H340" s="259" t="s">
        <v>12</v>
      </c>
      <c r="I340" s="261" t="s">
        <v>13</v>
      </c>
      <c r="J340" s="243" t="s">
        <v>8</v>
      </c>
      <c r="K340" s="263" t="s">
        <v>13</v>
      </c>
      <c r="L340" s="270"/>
      <c r="M340" s="259" t="s">
        <v>12</v>
      </c>
      <c r="N340" s="257" t="s">
        <v>13</v>
      </c>
      <c r="O340" s="221" t="s">
        <v>12</v>
      </c>
      <c r="P340" s="276"/>
      <c r="Q340" s="222"/>
      <c r="R340" s="261" t="s">
        <v>13</v>
      </c>
      <c r="S340" s="243" t="s">
        <v>8</v>
      </c>
      <c r="T340" s="245" t="s">
        <v>13</v>
      </c>
      <c r="U340" s="97"/>
    </row>
    <row r="341" spans="1:21" ht="15.75" thickBot="1">
      <c r="A341" s="237"/>
      <c r="B341" s="237"/>
      <c r="C341" s="227"/>
      <c r="D341" s="290"/>
      <c r="E341" s="298"/>
      <c r="F341" s="260"/>
      <c r="G341" s="258"/>
      <c r="H341" s="260"/>
      <c r="I341" s="262"/>
      <c r="J341" s="244"/>
      <c r="K341" s="264"/>
      <c r="L341" s="271"/>
      <c r="M341" s="260"/>
      <c r="N341" s="258"/>
      <c r="O341" s="2" t="s">
        <v>14</v>
      </c>
      <c r="P341" s="3" t="s">
        <v>15</v>
      </c>
      <c r="Q341" s="3" t="s">
        <v>16</v>
      </c>
      <c r="R341" s="262"/>
      <c r="S341" s="244"/>
      <c r="T341" s="246"/>
      <c r="U341" s="97"/>
    </row>
    <row r="342" spans="1:21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97"/>
    </row>
    <row r="343" spans="1:21">
      <c r="A343" s="4">
        <v>43831</v>
      </c>
      <c r="B343" s="4">
        <v>44012</v>
      </c>
      <c r="C343" s="5"/>
      <c r="D343" s="37" t="s">
        <v>25</v>
      </c>
      <c r="E343" s="81">
        <f>F343+H343+J343</f>
        <v>2</v>
      </c>
      <c r="F343" s="39">
        <v>2</v>
      </c>
      <c r="G343" s="40">
        <f t="shared" ref="G343:G344" si="163">IF(F343&gt;0,(F343*100/(E343-J343)),0)</f>
        <v>100</v>
      </c>
      <c r="H343" s="39">
        <v>0</v>
      </c>
      <c r="I343" s="41">
        <f t="shared" ref="I343:I344" si="164">IF(H343&gt;0,(H343*100/(E343-J343)),0)</f>
        <v>0</v>
      </c>
      <c r="J343" s="68">
        <v>0</v>
      </c>
      <c r="K343" s="43">
        <f t="shared" ref="K343:K344" si="165">IF(J343&gt;0,(J343*100/(E343)),0)</f>
        <v>0</v>
      </c>
      <c r="L343" s="44">
        <f>M343+Q343+S343</f>
        <v>5</v>
      </c>
      <c r="M343" s="39">
        <v>3</v>
      </c>
      <c r="N343" s="40">
        <f t="shared" ref="N343:N344" si="166">IF(M343&gt;0,(M343*100/(L343-S343)),0)</f>
        <v>60</v>
      </c>
      <c r="O343" s="39">
        <v>1</v>
      </c>
      <c r="P343" s="39">
        <v>1</v>
      </c>
      <c r="Q343" s="39">
        <v>2</v>
      </c>
      <c r="R343" s="41">
        <f t="shared" ref="R343:R344" si="167">IF(Q343&gt;0,(Q343*100/(L343-S343)),0)</f>
        <v>40</v>
      </c>
      <c r="S343" s="45">
        <v>0</v>
      </c>
      <c r="T343" s="46">
        <f t="shared" ref="T343:T344" si="168">IF(S343&gt;0,(S343*100/(L343)),0)</f>
        <v>0</v>
      </c>
      <c r="U343" s="195"/>
    </row>
    <row r="344" spans="1:21">
      <c r="A344" s="4">
        <v>43831</v>
      </c>
      <c r="B344" s="4">
        <v>44012</v>
      </c>
      <c r="C344" s="36"/>
      <c r="D344" s="37" t="s">
        <v>17</v>
      </c>
      <c r="E344" s="81">
        <f>F344+H344+J344</f>
        <v>152</v>
      </c>
      <c r="F344" s="39">
        <v>96</v>
      </c>
      <c r="G344" s="40">
        <f t="shared" si="163"/>
        <v>65.306122448979593</v>
      </c>
      <c r="H344" s="39">
        <v>51</v>
      </c>
      <c r="I344" s="41">
        <f t="shared" si="164"/>
        <v>34.693877551020407</v>
      </c>
      <c r="J344" s="68">
        <v>5</v>
      </c>
      <c r="K344" s="43">
        <f t="shared" si="165"/>
        <v>3.2894736842105261</v>
      </c>
      <c r="L344" s="44">
        <f>M344+Q344+S344</f>
        <v>180</v>
      </c>
      <c r="M344" s="39">
        <v>89</v>
      </c>
      <c r="N344" s="40">
        <f t="shared" si="166"/>
        <v>50</v>
      </c>
      <c r="O344" s="39">
        <v>30</v>
      </c>
      <c r="P344" s="39">
        <v>59</v>
      </c>
      <c r="Q344" s="39">
        <v>89</v>
      </c>
      <c r="R344" s="41">
        <f t="shared" si="167"/>
        <v>50</v>
      </c>
      <c r="S344" s="45">
        <v>2</v>
      </c>
      <c r="T344" s="46">
        <f t="shared" si="168"/>
        <v>1.1111111111111112</v>
      </c>
      <c r="U344" s="97"/>
    </row>
    <row r="345" spans="1:21">
      <c r="A345" s="279" t="s">
        <v>16</v>
      </c>
      <c r="B345" s="279"/>
      <c r="C345" s="279"/>
      <c r="D345" s="279"/>
      <c r="E345" s="49">
        <f t="shared" ref="E345:T345" si="169">SUM(E343:E344)</f>
        <v>154</v>
      </c>
      <c r="F345" s="51">
        <f t="shared" si="169"/>
        <v>98</v>
      </c>
      <c r="G345" s="52">
        <f t="shared" si="169"/>
        <v>165.30612244897958</v>
      </c>
      <c r="H345" s="51">
        <f t="shared" si="169"/>
        <v>51</v>
      </c>
      <c r="I345" s="52">
        <f t="shared" si="169"/>
        <v>34.693877551020407</v>
      </c>
      <c r="J345" s="51">
        <f t="shared" si="169"/>
        <v>5</v>
      </c>
      <c r="K345" s="54">
        <f t="shared" si="169"/>
        <v>3.2894736842105261</v>
      </c>
      <c r="L345" s="55">
        <f t="shared" si="169"/>
        <v>185</v>
      </c>
      <c r="M345" s="51">
        <f t="shared" si="169"/>
        <v>92</v>
      </c>
      <c r="N345" s="52">
        <f t="shared" si="169"/>
        <v>110</v>
      </c>
      <c r="O345" s="51">
        <f t="shared" si="169"/>
        <v>31</v>
      </c>
      <c r="P345" s="51">
        <f t="shared" si="169"/>
        <v>60</v>
      </c>
      <c r="Q345" s="51">
        <f t="shared" si="169"/>
        <v>91</v>
      </c>
      <c r="R345" s="52">
        <f t="shared" si="169"/>
        <v>90</v>
      </c>
      <c r="S345" s="51">
        <f t="shared" si="169"/>
        <v>2</v>
      </c>
      <c r="T345" s="56">
        <f t="shared" si="169"/>
        <v>1.1111111111111112</v>
      </c>
      <c r="U345" s="108"/>
    </row>
    <row r="346" spans="1:21" ht="15.75" thickBot="1">
      <c r="A346" s="281" t="s">
        <v>18</v>
      </c>
      <c r="B346" s="281"/>
      <c r="C346" s="281"/>
      <c r="D346" s="281"/>
      <c r="E346" s="38">
        <f>SUM(E345)</f>
        <v>154</v>
      </c>
      <c r="F346" s="60">
        <f>F345</f>
        <v>98</v>
      </c>
      <c r="G346" s="59">
        <f>IF(F346&gt;0,(F346*100/(E346-J346)),0)</f>
        <v>65.771812080536918</v>
      </c>
      <c r="H346" s="60">
        <f>H345</f>
        <v>51</v>
      </c>
      <c r="I346" s="61">
        <f>IF(H346&gt;0,(H346*100/(E346-J346)),0)</f>
        <v>34.228187919463089</v>
      </c>
      <c r="J346" s="65">
        <f>J345</f>
        <v>5</v>
      </c>
      <c r="K346" s="63">
        <f>IF(J346&gt;0,(J346*100/E346),0)</f>
        <v>3.2467532467532467</v>
      </c>
      <c r="L346" s="64">
        <f>L345</f>
        <v>185</v>
      </c>
      <c r="M346" s="60">
        <f>M345</f>
        <v>92</v>
      </c>
      <c r="N346" s="59">
        <f>IF(M346&gt;0,(M346*100/(L346-S346)),0)</f>
        <v>50.27322404371585</v>
      </c>
      <c r="O346" s="60">
        <f>O345</f>
        <v>31</v>
      </c>
      <c r="P346" s="60">
        <f>P345</f>
        <v>60</v>
      </c>
      <c r="Q346" s="60">
        <f>Q345</f>
        <v>91</v>
      </c>
      <c r="R346" s="61">
        <f>IF(Q346&gt;0,(Q346*100/(L346-S346)),0)</f>
        <v>49.72677595628415</v>
      </c>
      <c r="S346" s="65">
        <f>S345</f>
        <v>2</v>
      </c>
      <c r="T346" s="66">
        <f>IF(S346&gt;0,(S346*100/L346),0)</f>
        <v>1.0810810810810811</v>
      </c>
      <c r="U346" s="194" t="s">
        <v>19</v>
      </c>
    </row>
    <row r="347" spans="1:21" ht="15.75" thickBot="1">
      <c r="A347" s="283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5"/>
    </row>
    <row r="348" spans="1:21" ht="18.75">
      <c r="A348" s="215" t="s">
        <v>110</v>
      </c>
      <c r="B348" s="216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3"/>
    </row>
    <row r="349" spans="1:21" ht="19.5" thickBot="1">
      <c r="A349" s="218" t="s">
        <v>63</v>
      </c>
      <c r="B349" s="219"/>
      <c r="C349" s="219"/>
      <c r="D349" s="219"/>
      <c r="E349" s="219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4"/>
    </row>
    <row r="350" spans="1:21" ht="15.75" thickBo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5.75" thickBot="1">
      <c r="A351" s="221" t="s">
        <v>1</v>
      </c>
      <c r="B351" s="222"/>
      <c r="C351" s="223" t="s">
        <v>2</v>
      </c>
      <c r="D351" s="288"/>
      <c r="E351" s="295" t="s">
        <v>3</v>
      </c>
      <c r="F351" s="233"/>
      <c r="G351" s="233"/>
      <c r="H351" s="233"/>
      <c r="I351" s="233"/>
      <c r="J351" s="233"/>
      <c r="K351" s="234"/>
      <c r="L351" s="232" t="s">
        <v>4</v>
      </c>
      <c r="M351" s="233"/>
      <c r="N351" s="233"/>
      <c r="O351" s="233"/>
      <c r="P351" s="233"/>
      <c r="Q351" s="233"/>
      <c r="R351" s="233"/>
      <c r="S351" s="233"/>
      <c r="T351" s="234"/>
      <c r="U351" s="80" t="s">
        <v>5</v>
      </c>
    </row>
    <row r="352" spans="1:21">
      <c r="A352" s="235" t="s">
        <v>6</v>
      </c>
      <c r="B352" s="235" t="s">
        <v>7</v>
      </c>
      <c r="C352" s="225"/>
      <c r="D352" s="289"/>
      <c r="E352" s="296" t="s">
        <v>8</v>
      </c>
      <c r="F352" s="272" t="s">
        <v>9</v>
      </c>
      <c r="G352" s="242"/>
      <c r="H352" s="265" t="s">
        <v>10</v>
      </c>
      <c r="I352" s="266"/>
      <c r="J352" s="267" t="s">
        <v>11</v>
      </c>
      <c r="K352" s="268"/>
      <c r="L352" s="269" t="s">
        <v>8</v>
      </c>
      <c r="M352" s="272" t="s">
        <v>9</v>
      </c>
      <c r="N352" s="242"/>
      <c r="O352" s="265" t="s">
        <v>10</v>
      </c>
      <c r="P352" s="273"/>
      <c r="Q352" s="273"/>
      <c r="R352" s="266"/>
      <c r="S352" s="274" t="s">
        <v>11</v>
      </c>
      <c r="T352" s="275"/>
      <c r="U352" s="193"/>
    </row>
    <row r="353" spans="1:21">
      <c r="A353" s="236"/>
      <c r="B353" s="236"/>
      <c r="C353" s="225"/>
      <c r="D353" s="289"/>
      <c r="E353" s="297"/>
      <c r="F353" s="259" t="s">
        <v>12</v>
      </c>
      <c r="G353" s="257" t="s">
        <v>13</v>
      </c>
      <c r="H353" s="259" t="s">
        <v>12</v>
      </c>
      <c r="I353" s="261" t="s">
        <v>13</v>
      </c>
      <c r="J353" s="243" t="s">
        <v>8</v>
      </c>
      <c r="K353" s="263" t="s">
        <v>13</v>
      </c>
      <c r="L353" s="270"/>
      <c r="M353" s="259" t="s">
        <v>12</v>
      </c>
      <c r="N353" s="257" t="s">
        <v>13</v>
      </c>
      <c r="O353" s="221" t="s">
        <v>12</v>
      </c>
      <c r="P353" s="276"/>
      <c r="Q353" s="222"/>
      <c r="R353" s="261" t="s">
        <v>13</v>
      </c>
      <c r="S353" s="243" t="s">
        <v>8</v>
      </c>
      <c r="T353" s="245" t="s">
        <v>13</v>
      </c>
      <c r="U353" s="97"/>
    </row>
    <row r="354" spans="1:21" ht="15.75" thickBot="1">
      <c r="A354" s="237"/>
      <c r="B354" s="237"/>
      <c r="C354" s="227"/>
      <c r="D354" s="290"/>
      <c r="E354" s="298"/>
      <c r="F354" s="260"/>
      <c r="G354" s="258"/>
      <c r="H354" s="260"/>
      <c r="I354" s="262"/>
      <c r="J354" s="244"/>
      <c r="K354" s="264"/>
      <c r="L354" s="271"/>
      <c r="M354" s="260"/>
      <c r="N354" s="258"/>
      <c r="O354" s="2" t="s">
        <v>14</v>
      </c>
      <c r="P354" s="3" t="s">
        <v>15</v>
      </c>
      <c r="Q354" s="3" t="s">
        <v>16</v>
      </c>
      <c r="R354" s="262"/>
      <c r="S354" s="244"/>
      <c r="T354" s="246"/>
      <c r="U354" s="97"/>
    </row>
    <row r="355" spans="1:21">
      <c r="A355" s="247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97"/>
    </row>
    <row r="356" spans="1:21" hidden="1">
      <c r="A356" s="4">
        <v>43831</v>
      </c>
      <c r="B356" s="4">
        <v>44012</v>
      </c>
      <c r="C356" s="172"/>
      <c r="D356" s="178" t="s">
        <v>22</v>
      </c>
      <c r="E356" s="173">
        <f t="shared" ref="E356:E358" si="170">F356+H356+J356</f>
        <v>0</v>
      </c>
      <c r="F356" s="177">
        <v>0</v>
      </c>
      <c r="G356" s="174">
        <f t="shared" ref="G356:G360" si="171">IF(F356&gt;0,(F356*100/(E356-J356)),0)</f>
        <v>0</v>
      </c>
      <c r="H356" s="177">
        <v>0</v>
      </c>
      <c r="I356" s="175">
        <f t="shared" ref="I356:I360" si="172">IF(H356&gt;0,(H356*100/(E356-J356)),0)</f>
        <v>0</v>
      </c>
      <c r="J356" s="177">
        <v>0</v>
      </c>
      <c r="K356" s="176">
        <f t="shared" ref="K356:K360" si="173">IF(J356&gt;0,(J356*100/(E356)),0)</f>
        <v>0</v>
      </c>
      <c r="L356" s="173">
        <f t="shared" ref="L356:L358" si="174">M356+Q356+S356</f>
        <v>0</v>
      </c>
      <c r="M356" s="172">
        <v>0</v>
      </c>
      <c r="N356" s="174">
        <f t="shared" ref="N356:N360" si="175">IF(M356&gt;0,(M356*100/(L356-S356)),0)</f>
        <v>0</v>
      </c>
      <c r="O356" s="177">
        <v>0</v>
      </c>
      <c r="P356" s="177">
        <v>0</v>
      </c>
      <c r="Q356" s="177">
        <v>0</v>
      </c>
      <c r="R356" s="175">
        <f t="shared" ref="R356:R360" si="176">IF(Q356&gt;0,(Q356*100/(L356-S356)),0)</f>
        <v>0</v>
      </c>
      <c r="S356" s="177">
        <v>0</v>
      </c>
      <c r="T356" s="46">
        <f t="shared" ref="T356:T360" si="177">IF(S356&gt;0,(S356*100/(L356)),0)</f>
        <v>0</v>
      </c>
      <c r="U356" s="97"/>
    </row>
    <row r="357" spans="1:21" hidden="1">
      <c r="A357" s="4">
        <v>43831</v>
      </c>
      <c r="B357" s="4">
        <v>44012</v>
      </c>
      <c r="C357" s="163"/>
      <c r="D357" s="165" t="s">
        <v>24</v>
      </c>
      <c r="E357" s="166">
        <f t="shared" si="170"/>
        <v>0</v>
      </c>
      <c r="F357" s="106">
        <v>0</v>
      </c>
      <c r="G357" s="167">
        <f t="shared" si="171"/>
        <v>0</v>
      </c>
      <c r="H357" s="106">
        <v>0</v>
      </c>
      <c r="I357" s="168">
        <f t="shared" si="172"/>
        <v>0</v>
      </c>
      <c r="J357" s="106">
        <v>0</v>
      </c>
      <c r="K357" s="169">
        <f t="shared" si="173"/>
        <v>0</v>
      </c>
      <c r="L357" s="170">
        <f t="shared" si="174"/>
        <v>0</v>
      </c>
      <c r="M357" s="106">
        <v>0</v>
      </c>
      <c r="N357" s="167">
        <f t="shared" si="175"/>
        <v>0</v>
      </c>
      <c r="O357" s="106">
        <v>0</v>
      </c>
      <c r="P357" s="106">
        <v>0</v>
      </c>
      <c r="Q357" s="106">
        <v>0</v>
      </c>
      <c r="R357" s="168">
        <f t="shared" si="176"/>
        <v>0</v>
      </c>
      <c r="S357" s="106">
        <v>0</v>
      </c>
      <c r="T357" s="171">
        <f t="shared" si="177"/>
        <v>0</v>
      </c>
      <c r="U357" s="97"/>
    </row>
    <row r="358" spans="1:21">
      <c r="A358" s="4">
        <v>43831</v>
      </c>
      <c r="B358" s="4">
        <v>44012</v>
      </c>
      <c r="C358" s="104"/>
      <c r="D358" s="105" t="s">
        <v>34</v>
      </c>
      <c r="E358" s="81">
        <f t="shared" si="170"/>
        <v>0</v>
      </c>
      <c r="F358" s="106">
        <v>0</v>
      </c>
      <c r="G358" s="40">
        <f t="shared" si="171"/>
        <v>0</v>
      </c>
      <c r="H358" s="106">
        <v>0</v>
      </c>
      <c r="I358" s="41">
        <f t="shared" si="172"/>
        <v>0</v>
      </c>
      <c r="J358" s="106">
        <v>0</v>
      </c>
      <c r="K358" s="43">
        <f t="shared" si="173"/>
        <v>0</v>
      </c>
      <c r="L358" s="44">
        <f t="shared" si="174"/>
        <v>2</v>
      </c>
      <c r="M358" s="106">
        <v>1</v>
      </c>
      <c r="N358" s="40">
        <f t="shared" si="175"/>
        <v>100</v>
      </c>
      <c r="O358" s="106">
        <v>0</v>
      </c>
      <c r="P358" s="106">
        <v>0</v>
      </c>
      <c r="Q358" s="106">
        <v>0</v>
      </c>
      <c r="R358" s="41">
        <f t="shared" si="176"/>
        <v>0</v>
      </c>
      <c r="S358" s="106">
        <v>1</v>
      </c>
      <c r="T358" s="46">
        <f t="shared" si="177"/>
        <v>50</v>
      </c>
      <c r="U358" s="97"/>
    </row>
    <row r="359" spans="1:21">
      <c r="A359" s="4">
        <v>43831</v>
      </c>
      <c r="B359" s="4">
        <v>44012</v>
      </c>
      <c r="C359" s="36"/>
      <c r="D359" s="37" t="s">
        <v>20</v>
      </c>
      <c r="E359" s="81">
        <f>F359+H359+J359</f>
        <v>1</v>
      </c>
      <c r="F359" s="39">
        <v>1</v>
      </c>
      <c r="G359" s="40">
        <f t="shared" si="171"/>
        <v>100</v>
      </c>
      <c r="H359" s="39">
        <v>0</v>
      </c>
      <c r="I359" s="41">
        <f t="shared" si="172"/>
        <v>0</v>
      </c>
      <c r="J359" s="68">
        <v>0</v>
      </c>
      <c r="K359" s="43">
        <f t="shared" si="173"/>
        <v>0</v>
      </c>
      <c r="L359" s="44">
        <f>M359+Q359+S359</f>
        <v>1</v>
      </c>
      <c r="M359" s="39">
        <v>1</v>
      </c>
      <c r="N359" s="40">
        <f t="shared" si="175"/>
        <v>100</v>
      </c>
      <c r="O359" s="39">
        <v>0</v>
      </c>
      <c r="P359" s="39">
        <v>0</v>
      </c>
      <c r="Q359" s="39">
        <v>0</v>
      </c>
      <c r="R359" s="41">
        <f t="shared" si="176"/>
        <v>0</v>
      </c>
      <c r="S359" s="45">
        <v>0</v>
      </c>
      <c r="T359" s="46">
        <f t="shared" si="177"/>
        <v>0</v>
      </c>
      <c r="U359" s="97"/>
    </row>
    <row r="360" spans="1:21">
      <c r="A360" s="4">
        <v>43831</v>
      </c>
      <c r="B360" s="4">
        <v>44012</v>
      </c>
      <c r="C360" s="36"/>
      <c r="D360" s="37" t="s">
        <v>17</v>
      </c>
      <c r="E360" s="81">
        <f>F360+H360+J360</f>
        <v>77</v>
      </c>
      <c r="F360" s="39">
        <v>55</v>
      </c>
      <c r="G360" s="40">
        <f t="shared" si="171"/>
        <v>74.324324324324323</v>
      </c>
      <c r="H360" s="39">
        <v>19</v>
      </c>
      <c r="I360" s="41">
        <f t="shared" si="172"/>
        <v>25.675675675675677</v>
      </c>
      <c r="J360" s="68">
        <v>3</v>
      </c>
      <c r="K360" s="43">
        <f t="shared" si="173"/>
        <v>3.8961038961038961</v>
      </c>
      <c r="L360" s="44">
        <f>M360+Q360+S360</f>
        <v>112</v>
      </c>
      <c r="M360" s="39">
        <v>39</v>
      </c>
      <c r="N360" s="40">
        <f t="shared" si="175"/>
        <v>35.454545454545453</v>
      </c>
      <c r="O360" s="39">
        <v>26</v>
      </c>
      <c r="P360" s="39">
        <v>45</v>
      </c>
      <c r="Q360" s="39">
        <v>71</v>
      </c>
      <c r="R360" s="41">
        <f t="shared" si="176"/>
        <v>64.545454545454547</v>
      </c>
      <c r="S360" s="45">
        <v>2</v>
      </c>
      <c r="T360" s="46">
        <f t="shared" si="177"/>
        <v>1.7857142857142858</v>
      </c>
      <c r="U360" s="97"/>
    </row>
    <row r="361" spans="1:21">
      <c r="A361" s="279" t="s">
        <v>16</v>
      </c>
      <c r="B361" s="279"/>
      <c r="C361" s="279"/>
      <c r="D361" s="279"/>
      <c r="E361" s="49">
        <f>SUM(E356:E360)</f>
        <v>78</v>
      </c>
      <c r="F361" s="49">
        <f>SUM(F356:F360)</f>
        <v>56</v>
      </c>
      <c r="G361" s="49">
        <f>SUM(G356:G360)</f>
        <v>174.32432432432432</v>
      </c>
      <c r="H361" s="49">
        <f>SUM(H356:H360)</f>
        <v>19</v>
      </c>
      <c r="I361" s="49">
        <f t="shared" ref="I361" si="178">SUM(I357:I360)</f>
        <v>25.675675675675677</v>
      </c>
      <c r="J361" s="49">
        <f t="shared" ref="J361:T361" si="179">SUM(J356:J360)</f>
        <v>3</v>
      </c>
      <c r="K361" s="49">
        <f t="shared" si="179"/>
        <v>3.8961038961038961</v>
      </c>
      <c r="L361" s="49">
        <f t="shared" si="179"/>
        <v>115</v>
      </c>
      <c r="M361" s="49">
        <f t="shared" si="179"/>
        <v>41</v>
      </c>
      <c r="N361" s="49">
        <f t="shared" si="179"/>
        <v>235.45454545454544</v>
      </c>
      <c r="O361" s="49">
        <f t="shared" si="179"/>
        <v>26</v>
      </c>
      <c r="P361" s="49">
        <f t="shared" si="179"/>
        <v>45</v>
      </c>
      <c r="Q361" s="49">
        <f t="shared" si="179"/>
        <v>71</v>
      </c>
      <c r="R361" s="49">
        <f t="shared" si="179"/>
        <v>64.545454545454547</v>
      </c>
      <c r="S361" s="49">
        <f t="shared" si="179"/>
        <v>3</v>
      </c>
      <c r="T361" s="206">
        <f t="shared" si="179"/>
        <v>51.785714285714285</v>
      </c>
      <c r="U361" s="108"/>
    </row>
    <row r="362" spans="1:21" ht="15.75" thickBot="1">
      <c r="A362" s="309" t="s">
        <v>18</v>
      </c>
      <c r="B362" s="309"/>
      <c r="C362" s="309"/>
      <c r="D362" s="309"/>
      <c r="E362" s="38">
        <f>SUM(E361)</f>
        <v>78</v>
      </c>
      <c r="F362" s="60">
        <f>F361</f>
        <v>56</v>
      </c>
      <c r="G362" s="59">
        <f>IF(F362&gt;0,(F362*100/(E362-J362)),0)</f>
        <v>74.666666666666671</v>
      </c>
      <c r="H362" s="60">
        <f>H361</f>
        <v>19</v>
      </c>
      <c r="I362" s="61">
        <f>IF(H362&gt;0,(H362*100/(E362-J362)),0)</f>
        <v>25.333333333333332</v>
      </c>
      <c r="J362" s="65">
        <f>J361</f>
        <v>3</v>
      </c>
      <c r="K362" s="63">
        <f>IF(J362&gt;0,(J362*100/E362),0)</f>
        <v>3.8461538461538463</v>
      </c>
      <c r="L362" s="64">
        <f>L361</f>
        <v>115</v>
      </c>
      <c r="M362" s="60">
        <f>M361</f>
        <v>41</v>
      </c>
      <c r="N362" s="59">
        <f>IF(M362&gt;0,(M362*100/(L362-S362)),0)</f>
        <v>36.607142857142854</v>
      </c>
      <c r="O362" s="60">
        <f>O361</f>
        <v>26</v>
      </c>
      <c r="P362" s="60">
        <f>P361</f>
        <v>45</v>
      </c>
      <c r="Q362" s="60">
        <f>Q361</f>
        <v>71</v>
      </c>
      <c r="R362" s="61">
        <f>IF(Q362&gt;0,(Q362*100/(L362-S362)),0)</f>
        <v>63.392857142857146</v>
      </c>
      <c r="S362" s="65">
        <f>S361</f>
        <v>3</v>
      </c>
      <c r="T362" s="66">
        <f>IF(S362&gt;0,(S362*100/L362),0)</f>
        <v>2.6086956521739131</v>
      </c>
      <c r="U362" s="194" t="s">
        <v>19</v>
      </c>
    </row>
    <row r="363" spans="1:21" ht="15.75" thickBot="1">
      <c r="A363" s="310"/>
      <c r="B363" s="311"/>
      <c r="C363" s="311"/>
      <c r="D363" s="311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2"/>
    </row>
    <row r="364" spans="1:21" ht="18.75">
      <c r="A364" s="215" t="s">
        <v>111</v>
      </c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3"/>
    </row>
    <row r="365" spans="1:21" ht="19.5" thickBot="1">
      <c r="A365" s="218" t="s">
        <v>64</v>
      </c>
      <c r="B365" s="219"/>
      <c r="C365" s="219"/>
      <c r="D365" s="219"/>
      <c r="E365" s="219"/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4"/>
    </row>
    <row r="366" spans="1:21" ht="15.75" thickBo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5.75" thickBot="1">
      <c r="A367" s="221" t="s">
        <v>1</v>
      </c>
      <c r="B367" s="222"/>
      <c r="C367" s="223" t="s">
        <v>2</v>
      </c>
      <c r="D367" s="288"/>
      <c r="E367" s="295" t="s">
        <v>3</v>
      </c>
      <c r="F367" s="233"/>
      <c r="G367" s="233"/>
      <c r="H367" s="233"/>
      <c r="I367" s="233"/>
      <c r="J367" s="233"/>
      <c r="K367" s="234"/>
      <c r="L367" s="232" t="s">
        <v>4</v>
      </c>
      <c r="M367" s="233"/>
      <c r="N367" s="233"/>
      <c r="O367" s="233"/>
      <c r="P367" s="233"/>
      <c r="Q367" s="233"/>
      <c r="R367" s="233"/>
      <c r="S367" s="233"/>
      <c r="T367" s="234"/>
      <c r="U367" s="35" t="s">
        <v>5</v>
      </c>
    </row>
    <row r="368" spans="1:21">
      <c r="A368" s="235" t="s">
        <v>6</v>
      </c>
      <c r="B368" s="235" t="s">
        <v>7</v>
      </c>
      <c r="C368" s="225"/>
      <c r="D368" s="289"/>
      <c r="E368" s="296" t="s">
        <v>8</v>
      </c>
      <c r="F368" s="272" t="s">
        <v>9</v>
      </c>
      <c r="G368" s="242"/>
      <c r="H368" s="265" t="s">
        <v>10</v>
      </c>
      <c r="I368" s="266"/>
      <c r="J368" s="267" t="s">
        <v>11</v>
      </c>
      <c r="K368" s="268"/>
      <c r="L368" s="269" t="s">
        <v>8</v>
      </c>
      <c r="M368" s="272" t="s">
        <v>9</v>
      </c>
      <c r="N368" s="242"/>
      <c r="O368" s="265" t="s">
        <v>10</v>
      </c>
      <c r="P368" s="273"/>
      <c r="Q368" s="273"/>
      <c r="R368" s="266"/>
      <c r="S368" s="274" t="s">
        <v>11</v>
      </c>
      <c r="T368" s="275"/>
      <c r="U368" s="193"/>
    </row>
    <row r="369" spans="1:21">
      <c r="A369" s="236"/>
      <c r="B369" s="236"/>
      <c r="C369" s="225"/>
      <c r="D369" s="289"/>
      <c r="E369" s="297"/>
      <c r="F369" s="259" t="s">
        <v>12</v>
      </c>
      <c r="G369" s="257" t="s">
        <v>13</v>
      </c>
      <c r="H369" s="259" t="s">
        <v>12</v>
      </c>
      <c r="I369" s="261" t="s">
        <v>13</v>
      </c>
      <c r="J369" s="243" t="s">
        <v>8</v>
      </c>
      <c r="K369" s="263" t="s">
        <v>13</v>
      </c>
      <c r="L369" s="270"/>
      <c r="M369" s="259" t="s">
        <v>12</v>
      </c>
      <c r="N369" s="257" t="s">
        <v>13</v>
      </c>
      <c r="O369" s="221" t="s">
        <v>12</v>
      </c>
      <c r="P369" s="276"/>
      <c r="Q369" s="222"/>
      <c r="R369" s="261" t="s">
        <v>13</v>
      </c>
      <c r="S369" s="243" t="s">
        <v>8</v>
      </c>
      <c r="T369" s="245" t="s">
        <v>13</v>
      </c>
      <c r="U369" s="97"/>
    </row>
    <row r="370" spans="1:21" ht="15.75" thickBot="1">
      <c r="A370" s="237"/>
      <c r="B370" s="237"/>
      <c r="C370" s="227"/>
      <c r="D370" s="290"/>
      <c r="E370" s="298"/>
      <c r="F370" s="260"/>
      <c r="G370" s="258"/>
      <c r="H370" s="260"/>
      <c r="I370" s="262"/>
      <c r="J370" s="244"/>
      <c r="K370" s="264"/>
      <c r="L370" s="271"/>
      <c r="M370" s="260"/>
      <c r="N370" s="258"/>
      <c r="O370" s="2" t="s">
        <v>14</v>
      </c>
      <c r="P370" s="3" t="s">
        <v>15</v>
      </c>
      <c r="Q370" s="3" t="s">
        <v>16</v>
      </c>
      <c r="R370" s="262"/>
      <c r="S370" s="244"/>
      <c r="T370" s="246"/>
      <c r="U370" s="97"/>
    </row>
    <row r="371" spans="1:21" ht="15.75" thickBot="1">
      <c r="A371" s="247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97"/>
    </row>
    <row r="372" spans="1:21">
      <c r="A372" s="4">
        <v>43831</v>
      </c>
      <c r="B372" s="4">
        <v>44012</v>
      </c>
      <c r="C372" s="5"/>
      <c r="D372" s="37" t="s">
        <v>17</v>
      </c>
      <c r="E372" s="84">
        <f>F372+H372+J372</f>
        <v>0</v>
      </c>
      <c r="F372" s="10">
        <v>0</v>
      </c>
      <c r="G372" s="74">
        <f>IF(F372&gt;0,(F372*100/(E372-J372)),0)</f>
        <v>0</v>
      </c>
      <c r="H372" s="10">
        <v>0</v>
      </c>
      <c r="I372" s="75">
        <f>IF(H372&gt;0,(H372*100/(E372-J372)),0)</f>
        <v>0</v>
      </c>
      <c r="J372" s="12">
        <v>0</v>
      </c>
      <c r="K372" s="76">
        <f>IF(J372&gt;0,(J372*100/(E372)),0)</f>
        <v>0</v>
      </c>
      <c r="L372" s="14">
        <f>M372+Q372+S372</f>
        <v>14</v>
      </c>
      <c r="M372" s="10">
        <v>4</v>
      </c>
      <c r="N372" s="74">
        <f>IF(M372&gt;0,(M372*100/(L372-S372)),0)</f>
        <v>28.571428571428573</v>
      </c>
      <c r="O372" s="10">
        <v>5</v>
      </c>
      <c r="P372" s="10">
        <v>5</v>
      </c>
      <c r="Q372" s="10">
        <v>10</v>
      </c>
      <c r="R372" s="75">
        <f>IF(Q372&gt;0,(Q372*100/(L372-S372)),0)</f>
        <v>71.428571428571431</v>
      </c>
      <c r="S372" s="15">
        <v>0</v>
      </c>
      <c r="T372" s="77">
        <f>IF(S372&gt;0,(S372*100/(L372)),0)</f>
        <v>0</v>
      </c>
      <c r="U372" s="189"/>
    </row>
    <row r="373" spans="1:21">
      <c r="A373" s="279" t="s">
        <v>16</v>
      </c>
      <c r="B373" s="279"/>
      <c r="C373" s="279"/>
      <c r="D373" s="279"/>
      <c r="E373" s="49">
        <f t="shared" ref="E373:T373" si="180">SUM(E372:E372)</f>
        <v>0</v>
      </c>
      <c r="F373" s="51">
        <f t="shared" si="180"/>
        <v>0</v>
      </c>
      <c r="G373" s="52">
        <f t="shared" si="180"/>
        <v>0</v>
      </c>
      <c r="H373" s="51">
        <f t="shared" si="180"/>
        <v>0</v>
      </c>
      <c r="I373" s="52">
        <f t="shared" si="180"/>
        <v>0</v>
      </c>
      <c r="J373" s="51">
        <f t="shared" si="180"/>
        <v>0</v>
      </c>
      <c r="K373" s="54">
        <f t="shared" si="180"/>
        <v>0</v>
      </c>
      <c r="L373" s="55">
        <f t="shared" si="180"/>
        <v>14</v>
      </c>
      <c r="M373" s="51">
        <f t="shared" si="180"/>
        <v>4</v>
      </c>
      <c r="N373" s="52">
        <f t="shared" si="180"/>
        <v>28.571428571428573</v>
      </c>
      <c r="O373" s="51">
        <f t="shared" si="180"/>
        <v>5</v>
      </c>
      <c r="P373" s="51">
        <f t="shared" si="180"/>
        <v>5</v>
      </c>
      <c r="Q373" s="51">
        <f t="shared" si="180"/>
        <v>10</v>
      </c>
      <c r="R373" s="52">
        <f t="shared" si="180"/>
        <v>71.428571428571431</v>
      </c>
      <c r="S373" s="51">
        <f t="shared" si="180"/>
        <v>0</v>
      </c>
      <c r="T373" s="56">
        <f t="shared" si="180"/>
        <v>0</v>
      </c>
      <c r="U373" s="108"/>
    </row>
    <row r="374" spans="1:21" ht="15.75" thickBot="1">
      <c r="A374" s="281" t="s">
        <v>18</v>
      </c>
      <c r="B374" s="281"/>
      <c r="C374" s="281"/>
      <c r="D374" s="281"/>
      <c r="E374" s="38">
        <f>SUM(E373)</f>
        <v>0</v>
      </c>
      <c r="F374" s="60">
        <f>F373</f>
        <v>0</v>
      </c>
      <c r="G374" s="59">
        <f>IF(F374&gt;0,(F374*100/(E374-J374)),0)</f>
        <v>0</v>
      </c>
      <c r="H374" s="60">
        <f>H373</f>
        <v>0</v>
      </c>
      <c r="I374" s="61">
        <f>IF(H374&gt;0,(H374*100/(E374-J374)),0)</f>
        <v>0</v>
      </c>
      <c r="J374" s="65">
        <f>J373</f>
        <v>0</v>
      </c>
      <c r="K374" s="63">
        <f>IF(J374&gt;0,(J374*100/E374),0)</f>
        <v>0</v>
      </c>
      <c r="L374" s="64">
        <f>L373</f>
        <v>14</v>
      </c>
      <c r="M374" s="60">
        <f>M373</f>
        <v>4</v>
      </c>
      <c r="N374" s="59">
        <f>IF(M374&gt;0,(M374*100/(L374-S374)),0)</f>
        <v>28.571428571428573</v>
      </c>
      <c r="O374" s="60">
        <f>O373</f>
        <v>5</v>
      </c>
      <c r="P374" s="60">
        <f>P373</f>
        <v>5</v>
      </c>
      <c r="Q374" s="60">
        <f>Q373</f>
        <v>10</v>
      </c>
      <c r="R374" s="61">
        <f>IF(Q374&gt;0,(Q374*100/(L374-S374)),0)</f>
        <v>71.428571428571431</v>
      </c>
      <c r="S374" s="65">
        <f>S373</f>
        <v>0</v>
      </c>
      <c r="T374" s="66">
        <f>IF(S374&gt;0,(S374*100/L374),0)</f>
        <v>0</v>
      </c>
      <c r="U374" s="194" t="s">
        <v>19</v>
      </c>
    </row>
    <row r="375" spans="1:21" ht="15.75" thickBot="1">
      <c r="A375" s="283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5"/>
    </row>
    <row r="376" spans="1:21" ht="18.75">
      <c r="A376" s="215" t="s">
        <v>112</v>
      </c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3"/>
    </row>
    <row r="377" spans="1:21" ht="19.5" thickBot="1">
      <c r="A377" s="218" t="s">
        <v>65</v>
      </c>
      <c r="B377" s="219"/>
      <c r="C377" s="219"/>
      <c r="D377" s="219"/>
      <c r="E377" s="219"/>
      <c r="F377" s="219"/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4"/>
    </row>
    <row r="378" spans="1:21" ht="15.75" thickBo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5.75" thickBot="1">
      <c r="A379" s="221" t="s">
        <v>1</v>
      </c>
      <c r="B379" s="222"/>
      <c r="C379" s="223" t="s">
        <v>2</v>
      </c>
      <c r="D379" s="288"/>
      <c r="E379" s="295" t="s">
        <v>3</v>
      </c>
      <c r="F379" s="233"/>
      <c r="G379" s="233"/>
      <c r="H379" s="233"/>
      <c r="I379" s="233"/>
      <c r="J379" s="233"/>
      <c r="K379" s="234"/>
      <c r="L379" s="232" t="s">
        <v>4</v>
      </c>
      <c r="M379" s="233"/>
      <c r="N379" s="233"/>
      <c r="O379" s="233"/>
      <c r="P379" s="233"/>
      <c r="Q379" s="233"/>
      <c r="R379" s="233"/>
      <c r="S379" s="233"/>
      <c r="T379" s="234"/>
      <c r="U379" s="80" t="s">
        <v>5</v>
      </c>
    </row>
    <row r="380" spans="1:21">
      <c r="A380" s="235" t="s">
        <v>6</v>
      </c>
      <c r="B380" s="235" t="s">
        <v>7</v>
      </c>
      <c r="C380" s="225"/>
      <c r="D380" s="289"/>
      <c r="E380" s="296" t="s">
        <v>8</v>
      </c>
      <c r="F380" s="272" t="s">
        <v>9</v>
      </c>
      <c r="G380" s="242"/>
      <c r="H380" s="265" t="s">
        <v>10</v>
      </c>
      <c r="I380" s="266"/>
      <c r="J380" s="267" t="s">
        <v>11</v>
      </c>
      <c r="K380" s="268"/>
      <c r="L380" s="269" t="s">
        <v>8</v>
      </c>
      <c r="M380" s="272" t="s">
        <v>9</v>
      </c>
      <c r="N380" s="242"/>
      <c r="O380" s="265" t="s">
        <v>10</v>
      </c>
      <c r="P380" s="273"/>
      <c r="Q380" s="273"/>
      <c r="R380" s="266"/>
      <c r="S380" s="274" t="s">
        <v>11</v>
      </c>
      <c r="T380" s="275"/>
      <c r="U380" s="193"/>
    </row>
    <row r="381" spans="1:21">
      <c r="A381" s="236"/>
      <c r="B381" s="236"/>
      <c r="C381" s="225"/>
      <c r="D381" s="289"/>
      <c r="E381" s="297"/>
      <c r="F381" s="259" t="s">
        <v>12</v>
      </c>
      <c r="G381" s="257" t="s">
        <v>13</v>
      </c>
      <c r="H381" s="259" t="s">
        <v>12</v>
      </c>
      <c r="I381" s="261" t="s">
        <v>13</v>
      </c>
      <c r="J381" s="243" t="s">
        <v>8</v>
      </c>
      <c r="K381" s="263" t="s">
        <v>13</v>
      </c>
      <c r="L381" s="270"/>
      <c r="M381" s="259" t="s">
        <v>12</v>
      </c>
      <c r="N381" s="257" t="s">
        <v>13</v>
      </c>
      <c r="O381" s="221" t="s">
        <v>12</v>
      </c>
      <c r="P381" s="276"/>
      <c r="Q381" s="222"/>
      <c r="R381" s="261" t="s">
        <v>13</v>
      </c>
      <c r="S381" s="243" t="s">
        <v>8</v>
      </c>
      <c r="T381" s="245" t="s">
        <v>13</v>
      </c>
      <c r="U381" s="97"/>
    </row>
    <row r="382" spans="1:21" ht="15.75" thickBot="1">
      <c r="A382" s="237"/>
      <c r="B382" s="237"/>
      <c r="C382" s="227"/>
      <c r="D382" s="290"/>
      <c r="E382" s="298"/>
      <c r="F382" s="260"/>
      <c r="G382" s="258"/>
      <c r="H382" s="260"/>
      <c r="I382" s="262"/>
      <c r="J382" s="244"/>
      <c r="K382" s="264"/>
      <c r="L382" s="271"/>
      <c r="M382" s="260"/>
      <c r="N382" s="258"/>
      <c r="O382" s="2" t="s">
        <v>14</v>
      </c>
      <c r="P382" s="3" t="s">
        <v>15</v>
      </c>
      <c r="Q382" s="3" t="s">
        <v>16</v>
      </c>
      <c r="R382" s="262"/>
      <c r="S382" s="244"/>
      <c r="T382" s="246"/>
      <c r="U382" s="97"/>
    </row>
    <row r="383" spans="1:21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97"/>
    </row>
    <row r="384" spans="1:21" hidden="1">
      <c r="A384" s="4">
        <v>43647</v>
      </c>
      <c r="B384" s="4">
        <v>43830</v>
      </c>
      <c r="C384" s="5"/>
      <c r="D384" s="37" t="s">
        <v>24</v>
      </c>
      <c r="E384" s="81">
        <f>F384+H384+J384</f>
        <v>0</v>
      </c>
      <c r="F384" s="39">
        <v>0</v>
      </c>
      <c r="G384" s="40">
        <f t="shared" ref="G384:G386" si="181">IF(F384&gt;0,(F384*100/(E384-J384)),0)</f>
        <v>0</v>
      </c>
      <c r="H384" s="39">
        <v>0</v>
      </c>
      <c r="I384" s="41">
        <f t="shared" ref="I384:I386" si="182">IF(H384&gt;0,(H384*100/(E384-J384)),0)</f>
        <v>0</v>
      </c>
      <c r="J384" s="68">
        <v>0</v>
      </c>
      <c r="K384" s="43">
        <f t="shared" ref="K384:K386" si="183">IF(J384&gt;0,(J384*100/(E384)),0)</f>
        <v>0</v>
      </c>
      <c r="L384" s="44">
        <f>M384+Q384+S384</f>
        <v>0</v>
      </c>
      <c r="M384" s="39">
        <v>0</v>
      </c>
      <c r="N384" s="40">
        <f t="shared" ref="N384:N386" si="184">IF(M384&gt;0,(M384*100/(L384-S384)),0)</f>
        <v>0</v>
      </c>
      <c r="O384" s="39">
        <v>0</v>
      </c>
      <c r="P384" s="39">
        <v>0</v>
      </c>
      <c r="Q384" s="39">
        <v>0</v>
      </c>
      <c r="R384" s="41">
        <f t="shared" ref="R384:R386" si="185">IF(Q384&gt;0,(Q384*100/(L384-S384)),0)</f>
        <v>0</v>
      </c>
      <c r="S384" s="45">
        <v>0</v>
      </c>
      <c r="T384" s="46">
        <f t="shared" ref="T384:T386" si="186">IF(S384&gt;0,(S384*100/(L384)),0)</f>
        <v>0</v>
      </c>
      <c r="U384" s="195"/>
    </row>
    <row r="385" spans="1:21">
      <c r="A385" s="4">
        <v>43831</v>
      </c>
      <c r="B385" s="4">
        <v>44012</v>
      </c>
      <c r="C385" s="36"/>
      <c r="D385" s="37" t="s">
        <v>25</v>
      </c>
      <c r="E385" s="81">
        <f t="shared" ref="E385:E386" si="187">F385+H385+J385</f>
        <v>1</v>
      </c>
      <c r="F385" s="39">
        <v>0</v>
      </c>
      <c r="G385" s="40">
        <f t="shared" si="181"/>
        <v>0</v>
      </c>
      <c r="H385" s="39">
        <v>1</v>
      </c>
      <c r="I385" s="41">
        <f t="shared" si="182"/>
        <v>100</v>
      </c>
      <c r="J385" s="68">
        <v>0</v>
      </c>
      <c r="K385" s="43">
        <f t="shared" si="183"/>
        <v>0</v>
      </c>
      <c r="L385" s="44">
        <f t="shared" ref="L385" si="188">M385+Q385+S385</f>
        <v>2</v>
      </c>
      <c r="M385" s="39">
        <v>0</v>
      </c>
      <c r="N385" s="40">
        <f t="shared" si="184"/>
        <v>0</v>
      </c>
      <c r="O385" s="39">
        <v>2</v>
      </c>
      <c r="P385" s="39">
        <v>0</v>
      </c>
      <c r="Q385" s="39">
        <v>2</v>
      </c>
      <c r="R385" s="41">
        <f t="shared" si="185"/>
        <v>100</v>
      </c>
      <c r="S385" s="45">
        <v>0</v>
      </c>
      <c r="T385" s="46">
        <f t="shared" si="186"/>
        <v>0</v>
      </c>
      <c r="U385" s="97"/>
    </row>
    <row r="386" spans="1:21">
      <c r="A386" s="4">
        <v>43831</v>
      </c>
      <c r="B386" s="4">
        <v>44012</v>
      </c>
      <c r="C386" s="36"/>
      <c r="D386" s="37" t="s">
        <v>17</v>
      </c>
      <c r="E386" s="81">
        <f t="shared" si="187"/>
        <v>98</v>
      </c>
      <c r="F386" s="39">
        <v>70</v>
      </c>
      <c r="G386" s="40">
        <f t="shared" si="181"/>
        <v>76.086956521739125</v>
      </c>
      <c r="H386" s="39">
        <v>22</v>
      </c>
      <c r="I386" s="41">
        <f t="shared" si="182"/>
        <v>23.913043478260871</v>
      </c>
      <c r="J386" s="68">
        <v>6</v>
      </c>
      <c r="K386" s="43">
        <f t="shared" si="183"/>
        <v>6.1224489795918364</v>
      </c>
      <c r="L386" s="44">
        <f>M386+Q386+S386</f>
        <v>107</v>
      </c>
      <c r="M386" s="39">
        <v>45</v>
      </c>
      <c r="N386" s="40">
        <f t="shared" si="184"/>
        <v>43.269230769230766</v>
      </c>
      <c r="O386" s="39">
        <v>21</v>
      </c>
      <c r="P386" s="39">
        <v>38</v>
      </c>
      <c r="Q386" s="39">
        <v>59</v>
      </c>
      <c r="R386" s="41">
        <f t="shared" si="185"/>
        <v>56.730769230769234</v>
      </c>
      <c r="S386" s="45">
        <v>3</v>
      </c>
      <c r="T386" s="46">
        <f t="shared" si="186"/>
        <v>2.8037383177570092</v>
      </c>
      <c r="U386" s="97"/>
    </row>
    <row r="387" spans="1:21">
      <c r="A387" s="279" t="s">
        <v>16</v>
      </c>
      <c r="B387" s="279"/>
      <c r="C387" s="279"/>
      <c r="D387" s="279"/>
      <c r="E387" s="49">
        <f t="shared" ref="E387:T387" si="189">SUM(E384:E386)</f>
        <v>99</v>
      </c>
      <c r="F387" s="51">
        <f t="shared" si="189"/>
        <v>70</v>
      </c>
      <c r="G387" s="52">
        <f t="shared" si="189"/>
        <v>76.086956521739125</v>
      </c>
      <c r="H387" s="51">
        <f t="shared" si="189"/>
        <v>23</v>
      </c>
      <c r="I387" s="52">
        <f t="shared" si="189"/>
        <v>123.91304347826087</v>
      </c>
      <c r="J387" s="51">
        <f t="shared" si="189"/>
        <v>6</v>
      </c>
      <c r="K387" s="54">
        <f t="shared" si="189"/>
        <v>6.1224489795918364</v>
      </c>
      <c r="L387" s="55">
        <f t="shared" si="189"/>
        <v>109</v>
      </c>
      <c r="M387" s="51">
        <f t="shared" si="189"/>
        <v>45</v>
      </c>
      <c r="N387" s="52">
        <f t="shared" si="189"/>
        <v>43.269230769230766</v>
      </c>
      <c r="O387" s="51">
        <f t="shared" si="189"/>
        <v>23</v>
      </c>
      <c r="P387" s="51">
        <f t="shared" si="189"/>
        <v>38</v>
      </c>
      <c r="Q387" s="51">
        <f t="shared" si="189"/>
        <v>61</v>
      </c>
      <c r="R387" s="52">
        <f t="shared" si="189"/>
        <v>156.73076923076923</v>
      </c>
      <c r="S387" s="51">
        <f t="shared" si="189"/>
        <v>3</v>
      </c>
      <c r="T387" s="56">
        <f t="shared" si="189"/>
        <v>2.8037383177570092</v>
      </c>
      <c r="U387" s="108"/>
    </row>
    <row r="388" spans="1:21" ht="15.75" thickBot="1">
      <c r="A388" s="309" t="s">
        <v>18</v>
      </c>
      <c r="B388" s="309"/>
      <c r="C388" s="309"/>
      <c r="D388" s="309"/>
      <c r="E388" s="38">
        <f>SUM(E387)</f>
        <v>99</v>
      </c>
      <c r="F388" s="60">
        <f>F387</f>
        <v>70</v>
      </c>
      <c r="G388" s="59">
        <f>IF(F388&gt;0,(F388*100/(E388-J388)),0)</f>
        <v>75.268817204301072</v>
      </c>
      <c r="H388" s="60">
        <f>H387</f>
        <v>23</v>
      </c>
      <c r="I388" s="61">
        <f>IF(H388&gt;0,(H388*100/(E388-J388)),0)</f>
        <v>24.731182795698924</v>
      </c>
      <c r="J388" s="65">
        <f>J387</f>
        <v>6</v>
      </c>
      <c r="K388" s="63">
        <f>IF(J388&gt;0,(J388*100/E388),0)</f>
        <v>6.0606060606060606</v>
      </c>
      <c r="L388" s="64">
        <f>L387</f>
        <v>109</v>
      </c>
      <c r="M388" s="60">
        <f>M387</f>
        <v>45</v>
      </c>
      <c r="N388" s="59">
        <f>IF(M388&gt;0,(M388*100/(L388-S388)),0)</f>
        <v>42.452830188679243</v>
      </c>
      <c r="O388" s="60">
        <f>O387</f>
        <v>23</v>
      </c>
      <c r="P388" s="60">
        <f>P387</f>
        <v>38</v>
      </c>
      <c r="Q388" s="60">
        <f>Q387</f>
        <v>61</v>
      </c>
      <c r="R388" s="61">
        <f>IF(Q388&gt;0,(Q388*100/(L388-S388)),0)</f>
        <v>57.547169811320757</v>
      </c>
      <c r="S388" s="65">
        <f>S387</f>
        <v>3</v>
      </c>
      <c r="T388" s="66">
        <f>IF(S388&gt;0,(S388*100/L388),0)</f>
        <v>2.7522935779816513</v>
      </c>
      <c r="U388" s="194" t="s">
        <v>19</v>
      </c>
    </row>
    <row r="389" spans="1:21" ht="15.75" thickBot="1">
      <c r="A389" s="310"/>
      <c r="B389" s="311"/>
      <c r="C389" s="311"/>
      <c r="D389" s="311"/>
      <c r="E389" s="311"/>
      <c r="F389" s="311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1"/>
      <c r="S389" s="311"/>
      <c r="T389" s="311"/>
      <c r="U389" s="312"/>
    </row>
    <row r="390" spans="1:21" ht="18.75">
      <c r="A390" s="215" t="s">
        <v>113</v>
      </c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3"/>
    </row>
    <row r="391" spans="1:21" ht="19.5" thickBot="1">
      <c r="A391" s="218" t="s">
        <v>66</v>
      </c>
      <c r="B391" s="219"/>
      <c r="C391" s="219"/>
      <c r="D391" s="219"/>
      <c r="E391" s="219"/>
      <c r="F391" s="219"/>
      <c r="G391" s="21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  <c r="R391" s="219"/>
      <c r="S391" s="219"/>
      <c r="T391" s="219"/>
      <c r="U391" s="214"/>
    </row>
    <row r="392" spans="1:21" ht="15.75" thickBo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5.75" thickBot="1">
      <c r="A393" s="221" t="s">
        <v>1</v>
      </c>
      <c r="B393" s="222"/>
      <c r="C393" s="223" t="s">
        <v>2</v>
      </c>
      <c r="D393" s="288"/>
      <c r="E393" s="295" t="s">
        <v>3</v>
      </c>
      <c r="F393" s="233"/>
      <c r="G393" s="233"/>
      <c r="H393" s="233"/>
      <c r="I393" s="233"/>
      <c r="J393" s="233"/>
      <c r="K393" s="234"/>
      <c r="L393" s="232" t="s">
        <v>4</v>
      </c>
      <c r="M393" s="233"/>
      <c r="N393" s="233"/>
      <c r="O393" s="233"/>
      <c r="P393" s="233"/>
      <c r="Q393" s="233"/>
      <c r="R393" s="233"/>
      <c r="S393" s="233"/>
      <c r="T393" s="234"/>
      <c r="U393" s="35" t="s">
        <v>5</v>
      </c>
    </row>
    <row r="394" spans="1:21">
      <c r="A394" s="235" t="s">
        <v>6</v>
      </c>
      <c r="B394" s="235" t="s">
        <v>7</v>
      </c>
      <c r="C394" s="225"/>
      <c r="D394" s="289"/>
      <c r="E394" s="296" t="s">
        <v>8</v>
      </c>
      <c r="F394" s="272" t="s">
        <v>9</v>
      </c>
      <c r="G394" s="242"/>
      <c r="H394" s="265" t="s">
        <v>10</v>
      </c>
      <c r="I394" s="266"/>
      <c r="J394" s="267" t="s">
        <v>11</v>
      </c>
      <c r="K394" s="268"/>
      <c r="L394" s="269" t="s">
        <v>8</v>
      </c>
      <c r="M394" s="272" t="s">
        <v>9</v>
      </c>
      <c r="N394" s="242"/>
      <c r="O394" s="265" t="s">
        <v>10</v>
      </c>
      <c r="P394" s="273"/>
      <c r="Q394" s="273"/>
      <c r="R394" s="266"/>
      <c r="S394" s="274" t="s">
        <v>11</v>
      </c>
      <c r="T394" s="275"/>
      <c r="U394" s="193"/>
    </row>
    <row r="395" spans="1:21">
      <c r="A395" s="236"/>
      <c r="B395" s="236"/>
      <c r="C395" s="225"/>
      <c r="D395" s="289"/>
      <c r="E395" s="297"/>
      <c r="F395" s="259" t="s">
        <v>12</v>
      </c>
      <c r="G395" s="257" t="s">
        <v>13</v>
      </c>
      <c r="H395" s="259" t="s">
        <v>12</v>
      </c>
      <c r="I395" s="261" t="s">
        <v>13</v>
      </c>
      <c r="J395" s="243" t="s">
        <v>8</v>
      </c>
      <c r="K395" s="263" t="s">
        <v>13</v>
      </c>
      <c r="L395" s="270"/>
      <c r="M395" s="259" t="s">
        <v>12</v>
      </c>
      <c r="N395" s="257" t="s">
        <v>13</v>
      </c>
      <c r="O395" s="221" t="s">
        <v>12</v>
      </c>
      <c r="P395" s="276"/>
      <c r="Q395" s="222"/>
      <c r="R395" s="261" t="s">
        <v>13</v>
      </c>
      <c r="S395" s="243" t="s">
        <v>8</v>
      </c>
      <c r="T395" s="245" t="s">
        <v>13</v>
      </c>
      <c r="U395" s="97"/>
    </row>
    <row r="396" spans="1:21" ht="15.75" thickBot="1">
      <c r="A396" s="237"/>
      <c r="B396" s="237"/>
      <c r="C396" s="227"/>
      <c r="D396" s="290"/>
      <c r="E396" s="298"/>
      <c r="F396" s="260"/>
      <c r="G396" s="258"/>
      <c r="H396" s="260"/>
      <c r="I396" s="262"/>
      <c r="J396" s="244"/>
      <c r="K396" s="264"/>
      <c r="L396" s="271"/>
      <c r="M396" s="260"/>
      <c r="N396" s="258"/>
      <c r="O396" s="2" t="s">
        <v>14</v>
      </c>
      <c r="P396" s="3" t="s">
        <v>15</v>
      </c>
      <c r="Q396" s="3" t="s">
        <v>16</v>
      </c>
      <c r="R396" s="262"/>
      <c r="S396" s="244"/>
      <c r="T396" s="246"/>
      <c r="U396" s="97"/>
    </row>
    <row r="397" spans="1:21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97"/>
    </row>
    <row r="398" spans="1:21" hidden="1">
      <c r="A398" s="4">
        <v>43647</v>
      </c>
      <c r="B398" s="4">
        <v>43830</v>
      </c>
      <c r="C398" s="36"/>
      <c r="D398" s="37" t="s">
        <v>23</v>
      </c>
      <c r="E398" s="81">
        <f>F398+H398+J398</f>
        <v>0</v>
      </c>
      <c r="F398" s="39">
        <v>0</v>
      </c>
      <c r="G398" s="40">
        <f t="shared" ref="G398:G400" si="190">IF(F398&gt;0,(F398*100/(E398-J398)),0)</f>
        <v>0</v>
      </c>
      <c r="H398" s="39">
        <v>0</v>
      </c>
      <c r="I398" s="41">
        <f t="shared" ref="I398:I400" si="191">IF(H398&gt;0,(H398*100/(E398-J398)),0)</f>
        <v>0</v>
      </c>
      <c r="J398" s="68">
        <v>0</v>
      </c>
      <c r="K398" s="43">
        <f t="shared" ref="K398:K400" si="192">IF(J398&gt;0,(J398*100/(E398)),0)</f>
        <v>0</v>
      </c>
      <c r="L398" s="44">
        <f>M398+Q398+S398</f>
        <v>0</v>
      </c>
      <c r="M398" s="39">
        <v>0</v>
      </c>
      <c r="N398" s="40">
        <f t="shared" ref="N398:N400" si="193">IF(M398&gt;0,(M398*100/(L398-S398)),0)</f>
        <v>0</v>
      </c>
      <c r="O398" s="39">
        <v>0</v>
      </c>
      <c r="P398" s="39">
        <v>0</v>
      </c>
      <c r="Q398" s="39">
        <v>0</v>
      </c>
      <c r="R398" s="41">
        <f t="shared" ref="R398:R400" si="194">IF(Q398&gt;0,(Q398*100/(L398-S398)),0)</f>
        <v>0</v>
      </c>
      <c r="S398" s="45">
        <v>0</v>
      </c>
      <c r="T398" s="46">
        <f t="shared" ref="T398:T400" si="195">IF(S398&gt;0,(S398*100/(L398)),0)</f>
        <v>0</v>
      </c>
      <c r="U398" s="189"/>
    </row>
    <row r="399" spans="1:21" hidden="1">
      <c r="A399" s="4">
        <v>43647</v>
      </c>
      <c r="B399" s="4">
        <v>43830</v>
      </c>
      <c r="C399" s="36"/>
      <c r="D399" s="37" t="s">
        <v>25</v>
      </c>
      <c r="E399" s="81">
        <f t="shared" ref="E399:E400" si="196">F399+H399+J399</f>
        <v>0</v>
      </c>
      <c r="F399" s="39">
        <v>0</v>
      </c>
      <c r="G399" s="40">
        <f t="shared" si="190"/>
        <v>0</v>
      </c>
      <c r="H399" s="39">
        <v>0</v>
      </c>
      <c r="I399" s="41">
        <f t="shared" si="191"/>
        <v>0</v>
      </c>
      <c r="J399" s="68">
        <v>0</v>
      </c>
      <c r="K399" s="43">
        <f t="shared" si="192"/>
        <v>0</v>
      </c>
      <c r="L399" s="44">
        <f t="shared" ref="L399:L400" si="197">M399+Q399+S399</f>
        <v>0</v>
      </c>
      <c r="M399" s="39">
        <v>0</v>
      </c>
      <c r="N399" s="40">
        <f t="shared" si="193"/>
        <v>0</v>
      </c>
      <c r="O399" s="39">
        <v>0</v>
      </c>
      <c r="P399" s="39">
        <v>0</v>
      </c>
      <c r="Q399" s="39">
        <v>0</v>
      </c>
      <c r="R399" s="41">
        <f t="shared" si="194"/>
        <v>0</v>
      </c>
      <c r="S399" s="45">
        <v>0</v>
      </c>
      <c r="T399" s="46">
        <f t="shared" si="195"/>
        <v>0</v>
      </c>
      <c r="U399" s="97"/>
    </row>
    <row r="400" spans="1:21">
      <c r="A400" s="4">
        <v>43831</v>
      </c>
      <c r="B400" s="4">
        <v>44012</v>
      </c>
      <c r="C400" s="36"/>
      <c r="D400" s="37" t="s">
        <v>35</v>
      </c>
      <c r="E400" s="81">
        <f t="shared" si="196"/>
        <v>71</v>
      </c>
      <c r="F400" s="39">
        <v>44</v>
      </c>
      <c r="G400" s="40">
        <f t="shared" si="190"/>
        <v>63.768115942028984</v>
      </c>
      <c r="H400" s="39">
        <v>25</v>
      </c>
      <c r="I400" s="41">
        <f t="shared" si="191"/>
        <v>36.231884057971016</v>
      </c>
      <c r="J400" s="68">
        <v>2</v>
      </c>
      <c r="K400" s="43">
        <f t="shared" si="192"/>
        <v>2.816901408450704</v>
      </c>
      <c r="L400" s="44">
        <f t="shared" si="197"/>
        <v>71</v>
      </c>
      <c r="M400" s="39">
        <v>31</v>
      </c>
      <c r="N400" s="40">
        <f t="shared" si="193"/>
        <v>43.661971830985912</v>
      </c>
      <c r="O400" s="39">
        <v>21</v>
      </c>
      <c r="P400" s="39">
        <v>19</v>
      </c>
      <c r="Q400" s="39">
        <v>40</v>
      </c>
      <c r="R400" s="41">
        <f t="shared" si="194"/>
        <v>56.338028169014088</v>
      </c>
      <c r="S400" s="45">
        <v>0</v>
      </c>
      <c r="T400" s="46">
        <f t="shared" si="195"/>
        <v>0</v>
      </c>
      <c r="U400" s="97"/>
    </row>
    <row r="401" spans="1:21">
      <c r="A401" s="279" t="s">
        <v>16</v>
      </c>
      <c r="B401" s="279"/>
      <c r="C401" s="279"/>
      <c r="D401" s="279"/>
      <c r="E401" s="49">
        <f t="shared" ref="E401:T401" si="198">SUM(E398:E400)</f>
        <v>71</v>
      </c>
      <c r="F401" s="51">
        <f t="shared" si="198"/>
        <v>44</v>
      </c>
      <c r="G401" s="52">
        <f t="shared" si="198"/>
        <v>63.768115942028984</v>
      </c>
      <c r="H401" s="51">
        <f t="shared" si="198"/>
        <v>25</v>
      </c>
      <c r="I401" s="52">
        <f t="shared" si="198"/>
        <v>36.231884057971016</v>
      </c>
      <c r="J401" s="51">
        <f t="shared" si="198"/>
        <v>2</v>
      </c>
      <c r="K401" s="54">
        <f t="shared" si="198"/>
        <v>2.816901408450704</v>
      </c>
      <c r="L401" s="55">
        <f t="shared" si="198"/>
        <v>71</v>
      </c>
      <c r="M401" s="51">
        <f t="shared" si="198"/>
        <v>31</v>
      </c>
      <c r="N401" s="52">
        <f t="shared" si="198"/>
        <v>43.661971830985912</v>
      </c>
      <c r="O401" s="51">
        <f t="shared" si="198"/>
        <v>21</v>
      </c>
      <c r="P401" s="51">
        <f t="shared" si="198"/>
        <v>19</v>
      </c>
      <c r="Q401" s="51">
        <f t="shared" si="198"/>
        <v>40</v>
      </c>
      <c r="R401" s="52">
        <f t="shared" si="198"/>
        <v>56.338028169014088</v>
      </c>
      <c r="S401" s="51">
        <f t="shared" si="198"/>
        <v>0</v>
      </c>
      <c r="T401" s="56">
        <f t="shared" si="198"/>
        <v>0</v>
      </c>
      <c r="U401" s="108"/>
    </row>
    <row r="402" spans="1:21" ht="15.75" thickBot="1">
      <c r="A402" s="309" t="s">
        <v>18</v>
      </c>
      <c r="B402" s="309"/>
      <c r="C402" s="309"/>
      <c r="D402" s="309"/>
      <c r="E402" s="38">
        <f>SUM(E401)</f>
        <v>71</v>
      </c>
      <c r="F402" s="60">
        <f>F401</f>
        <v>44</v>
      </c>
      <c r="G402" s="59">
        <f>IF(F402&gt;0,(F402*100/(E402-J402)),0)</f>
        <v>63.768115942028984</v>
      </c>
      <c r="H402" s="60">
        <f>H401</f>
        <v>25</v>
      </c>
      <c r="I402" s="61">
        <f>IF(H402&gt;0,(H402*100/(E402-J402)),0)</f>
        <v>36.231884057971016</v>
      </c>
      <c r="J402" s="65">
        <f>J401</f>
        <v>2</v>
      </c>
      <c r="K402" s="63">
        <f>IF(J402&gt;0,(J402*100/E402),0)</f>
        <v>2.816901408450704</v>
      </c>
      <c r="L402" s="64">
        <f>L401</f>
        <v>71</v>
      </c>
      <c r="M402" s="60">
        <f>M401</f>
        <v>31</v>
      </c>
      <c r="N402" s="59">
        <f>IF(M402&gt;0,(M402*100/(L402-S402)),0)</f>
        <v>43.661971830985912</v>
      </c>
      <c r="O402" s="60">
        <f>O401</f>
        <v>21</v>
      </c>
      <c r="P402" s="60">
        <f>P401</f>
        <v>19</v>
      </c>
      <c r="Q402" s="60">
        <f>Q401</f>
        <v>40</v>
      </c>
      <c r="R402" s="61">
        <f>IF(Q402&gt;0,(Q402*100/(L402-S402)),0)</f>
        <v>56.338028169014088</v>
      </c>
      <c r="S402" s="65">
        <f>S401</f>
        <v>0</v>
      </c>
      <c r="T402" s="66">
        <f>IF(S402&gt;0,(S402*100/L402),0)</f>
        <v>0</v>
      </c>
      <c r="U402" s="194" t="s">
        <v>19</v>
      </c>
    </row>
    <row r="403" spans="1:21" ht="15.75" thickBot="1">
      <c r="A403" s="310"/>
      <c r="B403" s="311"/>
      <c r="C403" s="311"/>
      <c r="D403" s="311"/>
      <c r="E403" s="311"/>
      <c r="F403" s="311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  <c r="R403" s="311"/>
      <c r="S403" s="311"/>
      <c r="T403" s="311"/>
      <c r="U403" s="312"/>
    </row>
    <row r="404" spans="1:21" s="179" customFormat="1" ht="18.75">
      <c r="A404" s="215" t="s">
        <v>114</v>
      </c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3"/>
    </row>
    <row r="405" spans="1:21" s="179" customFormat="1" ht="19.5" thickBot="1">
      <c r="A405" s="218" t="s">
        <v>67</v>
      </c>
      <c r="B405" s="219"/>
      <c r="C405" s="219"/>
      <c r="D405" s="219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  <c r="R405" s="219"/>
      <c r="S405" s="219"/>
      <c r="T405" s="219"/>
      <c r="U405" s="214"/>
    </row>
    <row r="406" spans="1:21" ht="15.75" thickBo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5.75" thickBot="1">
      <c r="A407" s="221" t="s">
        <v>1</v>
      </c>
      <c r="B407" s="222"/>
      <c r="C407" s="223" t="s">
        <v>2</v>
      </c>
      <c r="D407" s="288"/>
      <c r="E407" s="295" t="s">
        <v>3</v>
      </c>
      <c r="F407" s="233"/>
      <c r="G407" s="233"/>
      <c r="H407" s="233"/>
      <c r="I407" s="233"/>
      <c r="J407" s="233"/>
      <c r="K407" s="234"/>
      <c r="L407" s="232" t="s">
        <v>4</v>
      </c>
      <c r="M407" s="233"/>
      <c r="N407" s="233"/>
      <c r="O407" s="233"/>
      <c r="P407" s="233"/>
      <c r="Q407" s="233"/>
      <c r="R407" s="233"/>
      <c r="S407" s="233"/>
      <c r="T407" s="234"/>
      <c r="U407" s="80" t="s">
        <v>5</v>
      </c>
    </row>
    <row r="408" spans="1:21">
      <c r="A408" s="235" t="s">
        <v>6</v>
      </c>
      <c r="B408" s="235" t="s">
        <v>7</v>
      </c>
      <c r="C408" s="225"/>
      <c r="D408" s="289"/>
      <c r="E408" s="296" t="s">
        <v>8</v>
      </c>
      <c r="F408" s="272" t="s">
        <v>9</v>
      </c>
      <c r="G408" s="242"/>
      <c r="H408" s="265" t="s">
        <v>10</v>
      </c>
      <c r="I408" s="266"/>
      <c r="J408" s="267" t="s">
        <v>11</v>
      </c>
      <c r="K408" s="268"/>
      <c r="L408" s="269" t="s">
        <v>8</v>
      </c>
      <c r="M408" s="272" t="s">
        <v>9</v>
      </c>
      <c r="N408" s="242"/>
      <c r="O408" s="265" t="s">
        <v>10</v>
      </c>
      <c r="P408" s="273"/>
      <c r="Q408" s="273"/>
      <c r="R408" s="266"/>
      <c r="S408" s="274" t="s">
        <v>11</v>
      </c>
      <c r="T408" s="275"/>
      <c r="U408" s="193"/>
    </row>
    <row r="409" spans="1:21">
      <c r="A409" s="236"/>
      <c r="B409" s="236"/>
      <c r="C409" s="225"/>
      <c r="D409" s="289"/>
      <c r="E409" s="297"/>
      <c r="F409" s="259" t="s">
        <v>12</v>
      </c>
      <c r="G409" s="257" t="s">
        <v>13</v>
      </c>
      <c r="H409" s="259" t="s">
        <v>12</v>
      </c>
      <c r="I409" s="261" t="s">
        <v>13</v>
      </c>
      <c r="J409" s="243" t="s">
        <v>8</v>
      </c>
      <c r="K409" s="263" t="s">
        <v>13</v>
      </c>
      <c r="L409" s="270"/>
      <c r="M409" s="259" t="s">
        <v>12</v>
      </c>
      <c r="N409" s="257" t="s">
        <v>13</v>
      </c>
      <c r="O409" s="221" t="s">
        <v>12</v>
      </c>
      <c r="P409" s="276"/>
      <c r="Q409" s="222"/>
      <c r="R409" s="261" t="s">
        <v>13</v>
      </c>
      <c r="S409" s="243" t="s">
        <v>8</v>
      </c>
      <c r="T409" s="245" t="s">
        <v>13</v>
      </c>
      <c r="U409" s="97"/>
    </row>
    <row r="410" spans="1:21" ht="15.75" thickBot="1">
      <c r="A410" s="237"/>
      <c r="B410" s="237"/>
      <c r="C410" s="227"/>
      <c r="D410" s="290"/>
      <c r="E410" s="298"/>
      <c r="F410" s="260"/>
      <c r="G410" s="258"/>
      <c r="H410" s="260"/>
      <c r="I410" s="262"/>
      <c r="J410" s="244"/>
      <c r="K410" s="264"/>
      <c r="L410" s="271"/>
      <c r="M410" s="260"/>
      <c r="N410" s="258"/>
      <c r="O410" s="2" t="s">
        <v>14</v>
      </c>
      <c r="P410" s="3" t="s">
        <v>15</v>
      </c>
      <c r="Q410" s="3" t="s">
        <v>16</v>
      </c>
      <c r="R410" s="262"/>
      <c r="S410" s="244"/>
      <c r="T410" s="246"/>
      <c r="U410" s="97"/>
    </row>
    <row r="411" spans="1:21" ht="15.75" thickBot="1">
      <c r="A411" s="247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97"/>
    </row>
    <row r="412" spans="1:21">
      <c r="A412" s="4">
        <v>43831</v>
      </c>
      <c r="B412" s="4">
        <v>44012</v>
      </c>
      <c r="C412" s="5"/>
      <c r="D412" s="37" t="s">
        <v>17</v>
      </c>
      <c r="E412" s="84">
        <f>F412+H412+J412</f>
        <v>12</v>
      </c>
      <c r="F412" s="10">
        <v>7</v>
      </c>
      <c r="G412" s="74">
        <f>IF(F412&gt;0,(F412*100/(E412-J412)),0)</f>
        <v>58.333333333333336</v>
      </c>
      <c r="H412" s="10">
        <v>5</v>
      </c>
      <c r="I412" s="75">
        <f>IF(H412&gt;0,(H412*100/(E412-J412)),0)</f>
        <v>41.666666666666664</v>
      </c>
      <c r="J412" s="12">
        <v>0</v>
      </c>
      <c r="K412" s="76">
        <f>IF(J412&gt;0,(J412*100/(E412)),0)</f>
        <v>0</v>
      </c>
      <c r="L412" s="14">
        <f>M412+Q412+S412</f>
        <v>9</v>
      </c>
      <c r="M412" s="10">
        <v>3</v>
      </c>
      <c r="N412" s="74">
        <f>IF(M412&gt;0,(M412*100/(L412-S412)),0)</f>
        <v>37.5</v>
      </c>
      <c r="O412" s="10">
        <v>2</v>
      </c>
      <c r="P412" s="10">
        <v>3</v>
      </c>
      <c r="Q412" s="10">
        <v>5</v>
      </c>
      <c r="R412" s="75">
        <f>IF(Q412&gt;0,(Q412*100/(L412-S412)),0)</f>
        <v>62.5</v>
      </c>
      <c r="S412" s="15">
        <v>1</v>
      </c>
      <c r="T412" s="77">
        <f>IF(S412&gt;0,(S412*100/(L412)),0)</f>
        <v>11.111111111111111</v>
      </c>
      <c r="U412" s="189"/>
    </row>
    <row r="413" spans="1:21">
      <c r="A413" s="279" t="s">
        <v>16</v>
      </c>
      <c r="B413" s="279"/>
      <c r="C413" s="279"/>
      <c r="D413" s="279"/>
      <c r="E413" s="49">
        <f t="shared" ref="E413:T413" si="199">SUM(E412:E412)</f>
        <v>12</v>
      </c>
      <c r="F413" s="51">
        <f t="shared" si="199"/>
        <v>7</v>
      </c>
      <c r="G413" s="52">
        <f t="shared" si="199"/>
        <v>58.333333333333336</v>
      </c>
      <c r="H413" s="51">
        <f t="shared" si="199"/>
        <v>5</v>
      </c>
      <c r="I413" s="52">
        <f t="shared" si="199"/>
        <v>41.666666666666664</v>
      </c>
      <c r="J413" s="51">
        <f t="shared" si="199"/>
        <v>0</v>
      </c>
      <c r="K413" s="54">
        <f t="shared" si="199"/>
        <v>0</v>
      </c>
      <c r="L413" s="55">
        <f t="shared" si="199"/>
        <v>9</v>
      </c>
      <c r="M413" s="51">
        <f t="shared" si="199"/>
        <v>3</v>
      </c>
      <c r="N413" s="52">
        <f t="shared" si="199"/>
        <v>37.5</v>
      </c>
      <c r="O413" s="51">
        <f t="shared" si="199"/>
        <v>2</v>
      </c>
      <c r="P413" s="51">
        <f t="shared" si="199"/>
        <v>3</v>
      </c>
      <c r="Q413" s="51">
        <f t="shared" si="199"/>
        <v>5</v>
      </c>
      <c r="R413" s="52">
        <f t="shared" si="199"/>
        <v>62.5</v>
      </c>
      <c r="S413" s="51">
        <f t="shared" si="199"/>
        <v>1</v>
      </c>
      <c r="T413" s="56">
        <f t="shared" si="199"/>
        <v>11.111111111111111</v>
      </c>
      <c r="U413" s="108"/>
    </row>
    <row r="414" spans="1:21" ht="15.75" thickBot="1">
      <c r="A414" s="281" t="s">
        <v>18</v>
      </c>
      <c r="B414" s="281"/>
      <c r="C414" s="281"/>
      <c r="D414" s="281"/>
      <c r="E414" s="38">
        <f>SUM(E413)</f>
        <v>12</v>
      </c>
      <c r="F414" s="60">
        <f>F413</f>
        <v>7</v>
      </c>
      <c r="G414" s="59">
        <f>IF(F414&gt;0,(F414*100/(E414-J414)),0)</f>
        <v>58.333333333333336</v>
      </c>
      <c r="H414" s="60">
        <f>H413</f>
        <v>5</v>
      </c>
      <c r="I414" s="61">
        <f>IF(H414&gt;0,(H414*100/(E414-J414)),0)</f>
        <v>41.666666666666664</v>
      </c>
      <c r="J414" s="65">
        <f>J413</f>
        <v>0</v>
      </c>
      <c r="K414" s="63">
        <f>IF(J414&gt;0,(J414*100/E414),0)</f>
        <v>0</v>
      </c>
      <c r="L414" s="64">
        <f>L413</f>
        <v>9</v>
      </c>
      <c r="M414" s="60">
        <f>M413</f>
        <v>3</v>
      </c>
      <c r="N414" s="59">
        <f>IF(M414&gt;0,(M414*100/(L414-S414)),0)</f>
        <v>37.5</v>
      </c>
      <c r="O414" s="60">
        <f>O413</f>
        <v>2</v>
      </c>
      <c r="P414" s="60">
        <f>P413</f>
        <v>3</v>
      </c>
      <c r="Q414" s="60">
        <f>Q413</f>
        <v>5</v>
      </c>
      <c r="R414" s="61">
        <f>IF(Q414&gt;0,(Q414*100/(L414-S414)),0)</f>
        <v>62.5</v>
      </c>
      <c r="S414" s="65">
        <f>S413</f>
        <v>1</v>
      </c>
      <c r="T414" s="66">
        <f>IF(S414&gt;0,(S414*100/L414),0)</f>
        <v>11.111111111111111</v>
      </c>
      <c r="U414" s="194" t="s">
        <v>19</v>
      </c>
    </row>
    <row r="415" spans="1:21" ht="15.75" thickBot="1">
      <c r="A415" s="283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5"/>
    </row>
    <row r="416" spans="1:21" ht="18.75">
      <c r="A416" s="215" t="s">
        <v>115</v>
      </c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3"/>
    </row>
    <row r="417" spans="1:21" ht="19.5" thickBot="1">
      <c r="A417" s="218" t="s">
        <v>68</v>
      </c>
      <c r="B417" s="219"/>
      <c r="C417" s="219"/>
      <c r="D417" s="219"/>
      <c r="E417" s="219"/>
      <c r="F417" s="219"/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  <c r="R417" s="219"/>
      <c r="S417" s="219"/>
      <c r="T417" s="219"/>
      <c r="U417" s="214"/>
    </row>
    <row r="418" spans="1:21" ht="15.75" thickBo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5.75" thickBot="1">
      <c r="A419" s="221" t="s">
        <v>1</v>
      </c>
      <c r="B419" s="222"/>
      <c r="C419" s="223" t="s">
        <v>2</v>
      </c>
      <c r="D419" s="288"/>
      <c r="E419" s="295" t="s">
        <v>3</v>
      </c>
      <c r="F419" s="233"/>
      <c r="G419" s="233"/>
      <c r="H419" s="233"/>
      <c r="I419" s="233"/>
      <c r="J419" s="233"/>
      <c r="K419" s="234"/>
      <c r="L419" s="232" t="s">
        <v>4</v>
      </c>
      <c r="M419" s="233"/>
      <c r="N419" s="233"/>
      <c r="O419" s="233"/>
      <c r="P419" s="233"/>
      <c r="Q419" s="233"/>
      <c r="R419" s="233"/>
      <c r="S419" s="233"/>
      <c r="T419" s="234"/>
      <c r="U419" s="80" t="s">
        <v>5</v>
      </c>
    </row>
    <row r="420" spans="1:21">
      <c r="A420" s="235" t="s">
        <v>6</v>
      </c>
      <c r="B420" s="235" t="s">
        <v>7</v>
      </c>
      <c r="C420" s="225"/>
      <c r="D420" s="289"/>
      <c r="E420" s="296" t="s">
        <v>8</v>
      </c>
      <c r="F420" s="272" t="s">
        <v>9</v>
      </c>
      <c r="G420" s="242"/>
      <c r="H420" s="265" t="s">
        <v>10</v>
      </c>
      <c r="I420" s="266"/>
      <c r="J420" s="267" t="s">
        <v>11</v>
      </c>
      <c r="K420" s="268"/>
      <c r="L420" s="269" t="s">
        <v>8</v>
      </c>
      <c r="M420" s="272" t="s">
        <v>9</v>
      </c>
      <c r="N420" s="242"/>
      <c r="O420" s="265" t="s">
        <v>10</v>
      </c>
      <c r="P420" s="273"/>
      <c r="Q420" s="273"/>
      <c r="R420" s="266"/>
      <c r="S420" s="274" t="s">
        <v>11</v>
      </c>
      <c r="T420" s="275"/>
      <c r="U420" s="193"/>
    </row>
    <row r="421" spans="1:21">
      <c r="A421" s="236"/>
      <c r="B421" s="236"/>
      <c r="C421" s="225"/>
      <c r="D421" s="289"/>
      <c r="E421" s="297"/>
      <c r="F421" s="259" t="s">
        <v>12</v>
      </c>
      <c r="G421" s="257" t="s">
        <v>13</v>
      </c>
      <c r="H421" s="259" t="s">
        <v>12</v>
      </c>
      <c r="I421" s="261" t="s">
        <v>13</v>
      </c>
      <c r="J421" s="243" t="s">
        <v>8</v>
      </c>
      <c r="K421" s="263" t="s">
        <v>13</v>
      </c>
      <c r="L421" s="270"/>
      <c r="M421" s="259" t="s">
        <v>12</v>
      </c>
      <c r="N421" s="257" t="s">
        <v>13</v>
      </c>
      <c r="O421" s="221" t="s">
        <v>12</v>
      </c>
      <c r="P421" s="276"/>
      <c r="Q421" s="222"/>
      <c r="R421" s="261" t="s">
        <v>13</v>
      </c>
      <c r="S421" s="243" t="s">
        <v>8</v>
      </c>
      <c r="T421" s="245" t="s">
        <v>13</v>
      </c>
      <c r="U421" s="97"/>
    </row>
    <row r="422" spans="1:21" ht="15.75" thickBot="1">
      <c r="A422" s="237"/>
      <c r="B422" s="237"/>
      <c r="C422" s="227"/>
      <c r="D422" s="290"/>
      <c r="E422" s="298"/>
      <c r="F422" s="260"/>
      <c r="G422" s="258"/>
      <c r="H422" s="260"/>
      <c r="I422" s="262"/>
      <c r="J422" s="244"/>
      <c r="K422" s="264"/>
      <c r="L422" s="271"/>
      <c r="M422" s="260"/>
      <c r="N422" s="258"/>
      <c r="O422" s="2" t="s">
        <v>14</v>
      </c>
      <c r="P422" s="3" t="s">
        <v>15</v>
      </c>
      <c r="Q422" s="3" t="s">
        <v>16</v>
      </c>
      <c r="R422" s="262"/>
      <c r="S422" s="244"/>
      <c r="T422" s="246"/>
      <c r="U422" s="97"/>
    </row>
    <row r="423" spans="1:21" ht="15.75" thickBot="1">
      <c r="A423" s="247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97"/>
    </row>
    <row r="424" spans="1:21" ht="15.75" hidden="1" thickBot="1">
      <c r="A424" s="4">
        <v>43466</v>
      </c>
      <c r="B424" s="4">
        <v>43646</v>
      </c>
      <c r="C424" s="5"/>
      <c r="D424" s="37" t="s">
        <v>23</v>
      </c>
      <c r="E424" s="84">
        <f>F424+H424+J424</f>
        <v>0</v>
      </c>
      <c r="F424" s="10">
        <v>0</v>
      </c>
      <c r="G424" s="74">
        <f>IF(F424&gt;0,(F424*100/(E424-J424)),0)</f>
        <v>0</v>
      </c>
      <c r="H424" s="10">
        <v>0</v>
      </c>
      <c r="I424" s="75">
        <f>IF(H424&gt;0,(H424*100/(E424-J424)),0)</f>
        <v>0</v>
      </c>
      <c r="J424" s="12">
        <v>0</v>
      </c>
      <c r="K424" s="76">
        <f>IF(J424&gt;0,(J424*100/(E424)),0)</f>
        <v>0</v>
      </c>
      <c r="L424" s="14">
        <f>M424+Q424+S424</f>
        <v>0</v>
      </c>
      <c r="M424" s="10">
        <v>0</v>
      </c>
      <c r="N424" s="74">
        <f>IF(M424&gt;0,(M424*100/(L424-S424)),0)</f>
        <v>0</v>
      </c>
      <c r="O424" s="10">
        <v>0</v>
      </c>
      <c r="P424" s="10">
        <v>0</v>
      </c>
      <c r="Q424" s="10">
        <v>0</v>
      </c>
      <c r="R424" s="75">
        <f>IF(Q424&gt;0,(Q424*100/(L424-S424)),0)</f>
        <v>0</v>
      </c>
      <c r="S424" s="102">
        <v>0</v>
      </c>
      <c r="T424" s="77">
        <f>IF(S424&gt;0,(S424*100/(L424)),0)</f>
        <v>0</v>
      </c>
      <c r="U424" s="189"/>
    </row>
    <row r="425" spans="1:21" ht="15.75" hidden="1" thickBot="1">
      <c r="A425" s="4">
        <v>43831</v>
      </c>
      <c r="B425" s="4">
        <v>44012</v>
      </c>
      <c r="C425" s="5"/>
      <c r="D425" s="37" t="s">
        <v>25</v>
      </c>
      <c r="E425" s="84">
        <f t="shared" ref="E425:E426" si="200">F425+H425+J425</f>
        <v>0</v>
      </c>
      <c r="F425" s="39">
        <v>0</v>
      </c>
      <c r="G425" s="40">
        <f t="shared" ref="G425:G426" si="201">IF(F425&gt;0,(F425*100/(E425-J425)),0)</f>
        <v>0</v>
      </c>
      <c r="H425" s="39">
        <v>0</v>
      </c>
      <c r="I425" s="41">
        <f t="shared" ref="I425:I426" si="202">IF(H425&gt;0,(H425*100/(E425-J425)),0)</f>
        <v>0</v>
      </c>
      <c r="J425" s="68">
        <v>0</v>
      </c>
      <c r="K425" s="43">
        <f t="shared" ref="K425:K426" si="203">IF(J425&gt;0,(J425*100/(E425)),0)</f>
        <v>0</v>
      </c>
      <c r="L425" s="14">
        <f t="shared" ref="L425:L426" si="204">M425+Q425+S425</f>
        <v>0</v>
      </c>
      <c r="M425" s="39">
        <v>0</v>
      </c>
      <c r="N425" s="40">
        <f t="shared" ref="N425:N426" si="205">IF(M425&gt;0,(M425*100/(L425-S425)),0)</f>
        <v>0</v>
      </c>
      <c r="O425" s="39">
        <v>0</v>
      </c>
      <c r="P425" s="39">
        <v>0</v>
      </c>
      <c r="Q425" s="39">
        <v>0</v>
      </c>
      <c r="R425" s="41">
        <f t="shared" ref="R425:R426" si="206">IF(Q425&gt;0,(Q425*100/(L425-S425)),0)</f>
        <v>0</v>
      </c>
      <c r="S425" s="103">
        <v>0</v>
      </c>
      <c r="T425" s="46">
        <f t="shared" ref="T425:T426" si="207">IF(S425&gt;0,(S425*100/(L425)),0)</f>
        <v>0</v>
      </c>
      <c r="U425" s="195"/>
    </row>
    <row r="426" spans="1:21">
      <c r="A426" s="4">
        <v>43831</v>
      </c>
      <c r="B426" s="4">
        <v>44012</v>
      </c>
      <c r="C426" s="5"/>
      <c r="D426" s="37" t="s">
        <v>17</v>
      </c>
      <c r="E426" s="84">
        <f t="shared" si="200"/>
        <v>116</v>
      </c>
      <c r="F426" s="39">
        <v>82</v>
      </c>
      <c r="G426" s="40">
        <f t="shared" si="201"/>
        <v>75.22935779816514</v>
      </c>
      <c r="H426" s="39">
        <v>27</v>
      </c>
      <c r="I426" s="41">
        <f t="shared" si="202"/>
        <v>24.770642201834864</v>
      </c>
      <c r="J426" s="68">
        <v>7</v>
      </c>
      <c r="K426" s="43">
        <f t="shared" si="203"/>
        <v>6.0344827586206895</v>
      </c>
      <c r="L426" s="14">
        <f t="shared" si="204"/>
        <v>117</v>
      </c>
      <c r="M426" s="39">
        <v>52</v>
      </c>
      <c r="N426" s="40">
        <f t="shared" si="205"/>
        <v>44.827586206896555</v>
      </c>
      <c r="O426" s="39">
        <v>24</v>
      </c>
      <c r="P426" s="39">
        <v>40</v>
      </c>
      <c r="Q426" s="39">
        <v>64</v>
      </c>
      <c r="R426" s="41">
        <f t="shared" si="206"/>
        <v>55.172413793103445</v>
      </c>
      <c r="S426" s="103">
        <v>1</v>
      </c>
      <c r="T426" s="46">
        <f t="shared" si="207"/>
        <v>0.85470085470085466</v>
      </c>
      <c r="U426" s="195"/>
    </row>
    <row r="427" spans="1:21">
      <c r="A427" s="279" t="s">
        <v>16</v>
      </c>
      <c r="B427" s="279"/>
      <c r="C427" s="279"/>
      <c r="D427" s="279"/>
      <c r="E427" s="49">
        <f t="shared" ref="E427:T427" si="208">SUM(E424:E426)</f>
        <v>116</v>
      </c>
      <c r="F427" s="51">
        <f t="shared" si="208"/>
        <v>82</v>
      </c>
      <c r="G427" s="52">
        <f t="shared" si="208"/>
        <v>75.22935779816514</v>
      </c>
      <c r="H427" s="51">
        <f t="shared" si="208"/>
        <v>27</v>
      </c>
      <c r="I427" s="52">
        <f t="shared" si="208"/>
        <v>24.770642201834864</v>
      </c>
      <c r="J427" s="51">
        <f t="shared" si="208"/>
        <v>7</v>
      </c>
      <c r="K427" s="54">
        <f t="shared" si="208"/>
        <v>6.0344827586206895</v>
      </c>
      <c r="L427" s="55">
        <f t="shared" si="208"/>
        <v>117</v>
      </c>
      <c r="M427" s="51">
        <f t="shared" si="208"/>
        <v>52</v>
      </c>
      <c r="N427" s="52">
        <f t="shared" si="208"/>
        <v>44.827586206896555</v>
      </c>
      <c r="O427" s="51">
        <f t="shared" si="208"/>
        <v>24</v>
      </c>
      <c r="P427" s="51">
        <f t="shared" si="208"/>
        <v>40</v>
      </c>
      <c r="Q427" s="51">
        <f t="shared" si="208"/>
        <v>64</v>
      </c>
      <c r="R427" s="52">
        <f t="shared" si="208"/>
        <v>55.172413793103445</v>
      </c>
      <c r="S427" s="51">
        <f t="shared" si="208"/>
        <v>1</v>
      </c>
      <c r="T427" s="56">
        <f t="shared" si="208"/>
        <v>0.85470085470085466</v>
      </c>
      <c r="U427" s="108"/>
    </row>
    <row r="428" spans="1:21" ht="15.75" thickBot="1">
      <c r="A428" s="281" t="s">
        <v>18</v>
      </c>
      <c r="B428" s="281"/>
      <c r="C428" s="281"/>
      <c r="D428" s="281"/>
      <c r="E428" s="38">
        <f>SUM(E427)</f>
        <v>116</v>
      </c>
      <c r="F428" s="60">
        <f>F427</f>
        <v>82</v>
      </c>
      <c r="G428" s="59">
        <f>IF(F428&gt;0,(F428*100/(E428-J428)),0)</f>
        <v>75.22935779816514</v>
      </c>
      <c r="H428" s="60">
        <f>H427</f>
        <v>27</v>
      </c>
      <c r="I428" s="61">
        <f>IF(H428&gt;0,(H428*100/(E428-J428)),0)</f>
        <v>24.770642201834864</v>
      </c>
      <c r="J428" s="65">
        <f>J427</f>
        <v>7</v>
      </c>
      <c r="K428" s="63">
        <f>IF(J428&gt;0,(J428*100/E428),0)</f>
        <v>6.0344827586206895</v>
      </c>
      <c r="L428" s="64">
        <f>L427</f>
        <v>117</v>
      </c>
      <c r="M428" s="60">
        <f>M427</f>
        <v>52</v>
      </c>
      <c r="N428" s="59">
        <f>IF(M428&gt;0,(M428*100/(L428-S428)),0)</f>
        <v>44.827586206896555</v>
      </c>
      <c r="O428" s="60">
        <f>O427</f>
        <v>24</v>
      </c>
      <c r="P428" s="60">
        <f>P427</f>
        <v>40</v>
      </c>
      <c r="Q428" s="60">
        <f>Q427</f>
        <v>64</v>
      </c>
      <c r="R428" s="61">
        <f>IF(Q428&gt;0,(Q428*100/(L428-S428)),0)</f>
        <v>55.172413793103445</v>
      </c>
      <c r="S428" s="65">
        <f>S427</f>
        <v>1</v>
      </c>
      <c r="T428" s="66">
        <f>IF(S428&gt;0,(S428*100/L428),0)</f>
        <v>0.85470085470085466</v>
      </c>
      <c r="U428" s="194" t="s">
        <v>19</v>
      </c>
    </row>
    <row r="429" spans="1:21" ht="15.75" thickBot="1">
      <c r="A429" s="283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5"/>
    </row>
    <row r="430" spans="1:21" ht="18.75">
      <c r="A430" s="215" t="s">
        <v>116</v>
      </c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3"/>
    </row>
    <row r="431" spans="1:21" ht="19.5" thickBot="1">
      <c r="A431" s="218" t="s">
        <v>69</v>
      </c>
      <c r="B431" s="219"/>
      <c r="C431" s="219"/>
      <c r="D431" s="219"/>
      <c r="E431" s="219"/>
      <c r="F431" s="219"/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  <c r="R431" s="219"/>
      <c r="S431" s="219"/>
      <c r="T431" s="219"/>
      <c r="U431" s="214"/>
    </row>
    <row r="432" spans="1:21" ht="15.75" thickBo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5.75" thickBot="1">
      <c r="A433" s="221" t="s">
        <v>1</v>
      </c>
      <c r="B433" s="222"/>
      <c r="C433" s="223" t="s">
        <v>2</v>
      </c>
      <c r="D433" s="288"/>
      <c r="E433" s="295" t="s">
        <v>3</v>
      </c>
      <c r="F433" s="233"/>
      <c r="G433" s="233"/>
      <c r="H433" s="233"/>
      <c r="I433" s="233"/>
      <c r="J433" s="233"/>
      <c r="K433" s="234"/>
      <c r="L433" s="232" t="s">
        <v>4</v>
      </c>
      <c r="M433" s="233"/>
      <c r="N433" s="233"/>
      <c r="O433" s="233"/>
      <c r="P433" s="233"/>
      <c r="Q433" s="233"/>
      <c r="R433" s="233"/>
      <c r="S433" s="233"/>
      <c r="T433" s="234"/>
      <c r="U433" s="80" t="s">
        <v>5</v>
      </c>
    </row>
    <row r="434" spans="1:21">
      <c r="A434" s="235" t="s">
        <v>6</v>
      </c>
      <c r="B434" s="235" t="s">
        <v>7</v>
      </c>
      <c r="C434" s="225"/>
      <c r="D434" s="289"/>
      <c r="E434" s="296" t="s">
        <v>8</v>
      </c>
      <c r="F434" s="272" t="s">
        <v>9</v>
      </c>
      <c r="G434" s="242"/>
      <c r="H434" s="265" t="s">
        <v>10</v>
      </c>
      <c r="I434" s="266"/>
      <c r="J434" s="267" t="s">
        <v>11</v>
      </c>
      <c r="K434" s="268"/>
      <c r="L434" s="269" t="s">
        <v>8</v>
      </c>
      <c r="M434" s="272" t="s">
        <v>9</v>
      </c>
      <c r="N434" s="242"/>
      <c r="O434" s="265" t="s">
        <v>10</v>
      </c>
      <c r="P434" s="273"/>
      <c r="Q434" s="273"/>
      <c r="R434" s="266"/>
      <c r="S434" s="274" t="s">
        <v>11</v>
      </c>
      <c r="T434" s="275"/>
      <c r="U434" s="193"/>
    </row>
    <row r="435" spans="1:21">
      <c r="A435" s="236"/>
      <c r="B435" s="236"/>
      <c r="C435" s="225"/>
      <c r="D435" s="289"/>
      <c r="E435" s="297"/>
      <c r="F435" s="259" t="s">
        <v>12</v>
      </c>
      <c r="G435" s="257" t="s">
        <v>13</v>
      </c>
      <c r="H435" s="259" t="s">
        <v>12</v>
      </c>
      <c r="I435" s="261" t="s">
        <v>13</v>
      </c>
      <c r="J435" s="243" t="s">
        <v>8</v>
      </c>
      <c r="K435" s="263" t="s">
        <v>13</v>
      </c>
      <c r="L435" s="270"/>
      <c r="M435" s="259" t="s">
        <v>12</v>
      </c>
      <c r="N435" s="257" t="s">
        <v>13</v>
      </c>
      <c r="O435" s="221" t="s">
        <v>12</v>
      </c>
      <c r="P435" s="276"/>
      <c r="Q435" s="222"/>
      <c r="R435" s="261" t="s">
        <v>13</v>
      </c>
      <c r="S435" s="243" t="s">
        <v>8</v>
      </c>
      <c r="T435" s="245" t="s">
        <v>13</v>
      </c>
      <c r="U435" s="97"/>
    </row>
    <row r="436" spans="1:21" ht="15.75" thickBot="1">
      <c r="A436" s="237"/>
      <c r="B436" s="237"/>
      <c r="C436" s="227"/>
      <c r="D436" s="290"/>
      <c r="E436" s="298"/>
      <c r="F436" s="260"/>
      <c r="G436" s="258"/>
      <c r="H436" s="260"/>
      <c r="I436" s="262"/>
      <c r="J436" s="244"/>
      <c r="K436" s="264"/>
      <c r="L436" s="271"/>
      <c r="M436" s="260"/>
      <c r="N436" s="258"/>
      <c r="O436" s="2" t="s">
        <v>14</v>
      </c>
      <c r="P436" s="3" t="s">
        <v>15</v>
      </c>
      <c r="Q436" s="3" t="s">
        <v>16</v>
      </c>
      <c r="R436" s="262"/>
      <c r="S436" s="244"/>
      <c r="T436" s="246"/>
      <c r="U436" s="97"/>
    </row>
    <row r="437" spans="1:21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97"/>
    </row>
    <row r="438" spans="1:21">
      <c r="A438" s="4">
        <v>43831</v>
      </c>
      <c r="B438" s="4">
        <v>44012</v>
      </c>
      <c r="C438" s="36"/>
      <c r="D438" s="37" t="s">
        <v>17</v>
      </c>
      <c r="E438" s="81">
        <f>F438+H438+J438</f>
        <v>10</v>
      </c>
      <c r="F438" s="39">
        <v>8</v>
      </c>
      <c r="G438" s="40">
        <f t="shared" ref="G438" si="209">IF(F438&gt;0,(F438*100/(E438-J438)),0)</f>
        <v>80</v>
      </c>
      <c r="H438" s="39">
        <v>2</v>
      </c>
      <c r="I438" s="41">
        <f t="shared" ref="I438" si="210">IF(H438&gt;0,(H438*100/(E438-J438)),0)</f>
        <v>20</v>
      </c>
      <c r="J438" s="68">
        <v>0</v>
      </c>
      <c r="K438" s="43">
        <f t="shared" ref="K438" si="211">IF(J438&gt;0,(J438*100/(E438)),0)</f>
        <v>0</v>
      </c>
      <c r="L438" s="44">
        <f>M438+Q438+S438</f>
        <v>30</v>
      </c>
      <c r="M438" s="39">
        <v>8</v>
      </c>
      <c r="N438" s="40">
        <f t="shared" ref="N438" si="212">IF(M438&gt;0,(M438*100/(L438-S438)),0)</f>
        <v>26.666666666666668</v>
      </c>
      <c r="O438" s="39">
        <v>8</v>
      </c>
      <c r="P438" s="39">
        <v>14</v>
      </c>
      <c r="Q438" s="39">
        <v>22</v>
      </c>
      <c r="R438" s="41">
        <f t="shared" ref="R438" si="213">IF(Q438&gt;0,(Q438*100/(L438-S438)),0)</f>
        <v>73.333333333333329</v>
      </c>
      <c r="S438" s="45">
        <v>0</v>
      </c>
      <c r="T438" s="46">
        <f t="shared" ref="T438" si="214">IF(S438&gt;0,(S438*100/(L438)),0)</f>
        <v>0</v>
      </c>
      <c r="U438" s="189"/>
    </row>
    <row r="439" spans="1:21">
      <c r="A439" s="279" t="s">
        <v>16</v>
      </c>
      <c r="B439" s="279"/>
      <c r="C439" s="279"/>
      <c r="D439" s="279"/>
      <c r="E439" s="49">
        <f t="shared" ref="E439:T439" si="215">SUM(E438:E438)</f>
        <v>10</v>
      </c>
      <c r="F439" s="51">
        <f t="shared" si="215"/>
        <v>8</v>
      </c>
      <c r="G439" s="52">
        <f t="shared" si="215"/>
        <v>80</v>
      </c>
      <c r="H439" s="51">
        <f t="shared" si="215"/>
        <v>2</v>
      </c>
      <c r="I439" s="52">
        <f t="shared" si="215"/>
        <v>20</v>
      </c>
      <c r="J439" s="51">
        <f t="shared" si="215"/>
        <v>0</v>
      </c>
      <c r="K439" s="54">
        <f t="shared" si="215"/>
        <v>0</v>
      </c>
      <c r="L439" s="55">
        <f t="shared" si="215"/>
        <v>30</v>
      </c>
      <c r="M439" s="51">
        <f t="shared" si="215"/>
        <v>8</v>
      </c>
      <c r="N439" s="52">
        <f t="shared" si="215"/>
        <v>26.666666666666668</v>
      </c>
      <c r="O439" s="51">
        <f t="shared" si="215"/>
        <v>8</v>
      </c>
      <c r="P439" s="51">
        <f t="shared" si="215"/>
        <v>14</v>
      </c>
      <c r="Q439" s="51">
        <f t="shared" si="215"/>
        <v>22</v>
      </c>
      <c r="R439" s="52">
        <f t="shared" si="215"/>
        <v>73.333333333333329</v>
      </c>
      <c r="S439" s="51">
        <f t="shared" si="215"/>
        <v>0</v>
      </c>
      <c r="T439" s="56">
        <f t="shared" si="215"/>
        <v>0</v>
      </c>
      <c r="U439" s="108"/>
    </row>
    <row r="440" spans="1:21" ht="15.75" thickBot="1">
      <c r="A440" s="281" t="s">
        <v>18</v>
      </c>
      <c r="B440" s="281"/>
      <c r="C440" s="281"/>
      <c r="D440" s="281"/>
      <c r="E440" s="38">
        <f>SUM(E439)</f>
        <v>10</v>
      </c>
      <c r="F440" s="60">
        <f>F439</f>
        <v>8</v>
      </c>
      <c r="G440" s="59">
        <f>IF(F440&gt;0,(F440*100/(E440-J440)),0)</f>
        <v>80</v>
      </c>
      <c r="H440" s="60">
        <f>H439</f>
        <v>2</v>
      </c>
      <c r="I440" s="61">
        <f>IF(H440&gt;0,(H440*100/(E440-J440)),0)</f>
        <v>20</v>
      </c>
      <c r="J440" s="65">
        <f>J439</f>
        <v>0</v>
      </c>
      <c r="K440" s="63">
        <f>IF(J440&gt;0,(J440*100/E440),0)</f>
        <v>0</v>
      </c>
      <c r="L440" s="64">
        <f>L439</f>
        <v>30</v>
      </c>
      <c r="M440" s="60">
        <f>M439</f>
        <v>8</v>
      </c>
      <c r="N440" s="59">
        <f>IF(M440&gt;0,(M440*100/(L440-S440)),0)</f>
        <v>26.666666666666668</v>
      </c>
      <c r="O440" s="60">
        <f>O439</f>
        <v>8</v>
      </c>
      <c r="P440" s="60">
        <f>P439</f>
        <v>14</v>
      </c>
      <c r="Q440" s="60">
        <f>Q439</f>
        <v>22</v>
      </c>
      <c r="R440" s="61">
        <f>IF(Q440&gt;0,(Q440*100/(L440-S440)),0)</f>
        <v>73.333333333333329</v>
      </c>
      <c r="S440" s="65">
        <f>S439</f>
        <v>0</v>
      </c>
      <c r="T440" s="66">
        <f>IF(S440&gt;0,(S440*100/L440),0)</f>
        <v>0</v>
      </c>
      <c r="U440" s="194" t="s">
        <v>19</v>
      </c>
    </row>
    <row r="441" spans="1:21" ht="15.75" thickBot="1">
      <c r="A441" s="283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5"/>
    </row>
    <row r="442" spans="1:21" ht="18.75">
      <c r="A442" s="215" t="s">
        <v>117</v>
      </c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3"/>
    </row>
    <row r="443" spans="1:21" ht="19.5" thickBot="1">
      <c r="A443" s="218" t="s">
        <v>70</v>
      </c>
      <c r="B443" s="219"/>
      <c r="C443" s="219"/>
      <c r="D443" s="219"/>
      <c r="E443" s="219"/>
      <c r="F443" s="219"/>
      <c r="G443" s="219"/>
      <c r="H443" s="219"/>
      <c r="I443" s="219"/>
      <c r="J443" s="219"/>
      <c r="K443" s="219"/>
      <c r="L443" s="219"/>
      <c r="M443" s="219"/>
      <c r="N443" s="219"/>
      <c r="O443" s="219"/>
      <c r="P443" s="219"/>
      <c r="Q443" s="219"/>
      <c r="R443" s="219"/>
      <c r="S443" s="219"/>
      <c r="T443" s="219"/>
      <c r="U443" s="214"/>
    </row>
    <row r="444" spans="1:21" ht="15.75" thickBo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5.75" thickBot="1">
      <c r="A445" s="221" t="s">
        <v>1</v>
      </c>
      <c r="B445" s="222"/>
      <c r="C445" s="333" t="s">
        <v>2</v>
      </c>
      <c r="D445" s="334"/>
      <c r="E445" s="295" t="s">
        <v>3</v>
      </c>
      <c r="F445" s="233"/>
      <c r="G445" s="233"/>
      <c r="H445" s="233"/>
      <c r="I445" s="233"/>
      <c r="J445" s="233"/>
      <c r="K445" s="234"/>
      <c r="L445" s="232" t="s">
        <v>4</v>
      </c>
      <c r="M445" s="233"/>
      <c r="N445" s="233"/>
      <c r="O445" s="233"/>
      <c r="P445" s="233"/>
      <c r="Q445" s="233"/>
      <c r="R445" s="233"/>
      <c r="S445" s="233"/>
      <c r="T445" s="234"/>
      <c r="U445" s="80" t="s">
        <v>5</v>
      </c>
    </row>
    <row r="446" spans="1:21">
      <c r="A446" s="235" t="s">
        <v>6</v>
      </c>
      <c r="B446" s="235" t="s">
        <v>7</v>
      </c>
      <c r="C446" s="335"/>
      <c r="D446" s="336"/>
      <c r="E446" s="296" t="s">
        <v>8</v>
      </c>
      <c r="F446" s="272" t="s">
        <v>9</v>
      </c>
      <c r="G446" s="242"/>
      <c r="H446" s="265" t="s">
        <v>10</v>
      </c>
      <c r="I446" s="266"/>
      <c r="J446" s="267" t="s">
        <v>11</v>
      </c>
      <c r="K446" s="268"/>
      <c r="L446" s="269" t="s">
        <v>8</v>
      </c>
      <c r="M446" s="272" t="s">
        <v>9</v>
      </c>
      <c r="N446" s="242"/>
      <c r="O446" s="265" t="s">
        <v>10</v>
      </c>
      <c r="P446" s="273"/>
      <c r="Q446" s="273"/>
      <c r="R446" s="266"/>
      <c r="S446" s="274" t="s">
        <v>11</v>
      </c>
      <c r="T446" s="275"/>
      <c r="U446" s="193"/>
    </row>
    <row r="447" spans="1:21">
      <c r="A447" s="236"/>
      <c r="B447" s="236"/>
      <c r="C447" s="335"/>
      <c r="D447" s="336"/>
      <c r="E447" s="297"/>
      <c r="F447" s="259" t="s">
        <v>12</v>
      </c>
      <c r="G447" s="257" t="s">
        <v>13</v>
      </c>
      <c r="H447" s="259" t="s">
        <v>12</v>
      </c>
      <c r="I447" s="261" t="s">
        <v>13</v>
      </c>
      <c r="J447" s="243" t="s">
        <v>8</v>
      </c>
      <c r="K447" s="263" t="s">
        <v>13</v>
      </c>
      <c r="L447" s="270"/>
      <c r="M447" s="259" t="s">
        <v>12</v>
      </c>
      <c r="N447" s="257" t="s">
        <v>13</v>
      </c>
      <c r="O447" s="221" t="s">
        <v>12</v>
      </c>
      <c r="P447" s="276"/>
      <c r="Q447" s="222"/>
      <c r="R447" s="261" t="s">
        <v>13</v>
      </c>
      <c r="S447" s="243" t="s">
        <v>8</v>
      </c>
      <c r="T447" s="245" t="s">
        <v>13</v>
      </c>
      <c r="U447" s="97"/>
    </row>
    <row r="448" spans="1:21" ht="15.75" thickBot="1">
      <c r="A448" s="237"/>
      <c r="B448" s="237"/>
      <c r="C448" s="337"/>
      <c r="D448" s="338"/>
      <c r="E448" s="298"/>
      <c r="F448" s="260"/>
      <c r="G448" s="258"/>
      <c r="H448" s="260"/>
      <c r="I448" s="262"/>
      <c r="J448" s="244"/>
      <c r="K448" s="264"/>
      <c r="L448" s="271"/>
      <c r="M448" s="260"/>
      <c r="N448" s="258"/>
      <c r="O448" s="2" t="s">
        <v>14</v>
      </c>
      <c r="P448" s="3" t="s">
        <v>15</v>
      </c>
      <c r="Q448" s="3" t="s">
        <v>16</v>
      </c>
      <c r="R448" s="262"/>
      <c r="S448" s="244"/>
      <c r="T448" s="246"/>
      <c r="U448" s="97"/>
    </row>
    <row r="449" spans="1:21" ht="15.75" thickBot="1">
      <c r="A449" s="247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97"/>
    </row>
    <row r="450" spans="1:21">
      <c r="A450" s="4">
        <v>43831</v>
      </c>
      <c r="B450" s="4">
        <v>44012</v>
      </c>
      <c r="C450" s="5"/>
      <c r="D450" s="109" t="s">
        <v>17</v>
      </c>
      <c r="E450" s="84">
        <f>F450+H450+J450</f>
        <v>10</v>
      </c>
      <c r="F450" s="10">
        <v>7</v>
      </c>
      <c r="G450" s="74">
        <f>IF(F450&gt;0,(F450*100/(E450-J450)),0)</f>
        <v>70</v>
      </c>
      <c r="H450" s="10">
        <v>3</v>
      </c>
      <c r="I450" s="75">
        <f>IF(H450&gt;0,(H450*100/(E450-J450)),0)</f>
        <v>30</v>
      </c>
      <c r="J450" s="12">
        <v>0</v>
      </c>
      <c r="K450" s="76">
        <f>IF(J450&gt;0,(J450*100/(E450)),0)</f>
        <v>0</v>
      </c>
      <c r="L450" s="14">
        <f>M450+Q450+S450</f>
        <v>13</v>
      </c>
      <c r="M450" s="10">
        <v>3</v>
      </c>
      <c r="N450" s="74">
        <f>IF(M450&gt;0,(M450*100/(L450-S450)),0)</f>
        <v>23.076923076923077</v>
      </c>
      <c r="O450" s="10">
        <v>4</v>
      </c>
      <c r="P450" s="10">
        <v>6</v>
      </c>
      <c r="Q450" s="10">
        <v>10</v>
      </c>
      <c r="R450" s="75">
        <f>IF(Q450&gt;0,(Q450*100/(L450-S450)),0)</f>
        <v>76.92307692307692</v>
      </c>
      <c r="S450" s="15">
        <v>0</v>
      </c>
      <c r="T450" s="77">
        <f>IF(S450&gt;0,(S450*100/(L450)),0)</f>
        <v>0</v>
      </c>
      <c r="U450" s="189"/>
    </row>
    <row r="451" spans="1:21">
      <c r="A451" s="279" t="s">
        <v>16</v>
      </c>
      <c r="B451" s="279"/>
      <c r="C451" s="279"/>
      <c r="D451" s="279"/>
      <c r="E451" s="49">
        <f t="shared" ref="E451:T451" si="216">SUM(E450:E450)</f>
        <v>10</v>
      </c>
      <c r="F451" s="51">
        <f t="shared" si="216"/>
        <v>7</v>
      </c>
      <c r="G451" s="52">
        <f t="shared" si="216"/>
        <v>70</v>
      </c>
      <c r="H451" s="51">
        <f t="shared" si="216"/>
        <v>3</v>
      </c>
      <c r="I451" s="52">
        <f t="shared" si="216"/>
        <v>30</v>
      </c>
      <c r="J451" s="51">
        <f t="shared" si="216"/>
        <v>0</v>
      </c>
      <c r="K451" s="54">
        <f t="shared" si="216"/>
        <v>0</v>
      </c>
      <c r="L451" s="55">
        <f t="shared" si="216"/>
        <v>13</v>
      </c>
      <c r="M451" s="51">
        <f t="shared" si="216"/>
        <v>3</v>
      </c>
      <c r="N451" s="52">
        <f t="shared" si="216"/>
        <v>23.076923076923077</v>
      </c>
      <c r="O451" s="51">
        <f t="shared" si="216"/>
        <v>4</v>
      </c>
      <c r="P451" s="51">
        <f t="shared" si="216"/>
        <v>6</v>
      </c>
      <c r="Q451" s="51">
        <f t="shared" si="216"/>
        <v>10</v>
      </c>
      <c r="R451" s="52">
        <f t="shared" si="216"/>
        <v>76.92307692307692</v>
      </c>
      <c r="S451" s="51">
        <f t="shared" si="216"/>
        <v>0</v>
      </c>
      <c r="T451" s="56">
        <f t="shared" si="216"/>
        <v>0</v>
      </c>
      <c r="U451" s="108"/>
    </row>
    <row r="452" spans="1:21" ht="15.75" thickBot="1">
      <c r="A452" s="281" t="s">
        <v>18</v>
      </c>
      <c r="B452" s="281"/>
      <c r="C452" s="281"/>
      <c r="D452" s="281"/>
      <c r="E452" s="38">
        <f>SUM(E451)</f>
        <v>10</v>
      </c>
      <c r="F452" s="60">
        <f>F451</f>
        <v>7</v>
      </c>
      <c r="G452" s="59">
        <f>IF(F452&gt;0,(F452*100/(E452-J452)),0)</f>
        <v>70</v>
      </c>
      <c r="H452" s="60">
        <f>H451</f>
        <v>3</v>
      </c>
      <c r="I452" s="61">
        <f>IF(H452&gt;0,(H452*100/(E452-J452)),0)</f>
        <v>30</v>
      </c>
      <c r="J452" s="65">
        <f>J451</f>
        <v>0</v>
      </c>
      <c r="K452" s="63">
        <f>IF(J452&gt;0,(J452*100/E452),0)</f>
        <v>0</v>
      </c>
      <c r="L452" s="64">
        <f>L451</f>
        <v>13</v>
      </c>
      <c r="M452" s="60">
        <f>M451</f>
        <v>3</v>
      </c>
      <c r="N452" s="59">
        <f>IF(M452&gt;0,(M452*100/(L452-S452)),0)</f>
        <v>23.076923076923077</v>
      </c>
      <c r="O452" s="60">
        <f>O451</f>
        <v>4</v>
      </c>
      <c r="P452" s="60">
        <f>P451</f>
        <v>6</v>
      </c>
      <c r="Q452" s="60">
        <f>Q451</f>
        <v>10</v>
      </c>
      <c r="R452" s="61">
        <f>IF(Q452&gt;0,(Q452*100/(L452-S452)),0)</f>
        <v>76.92307692307692</v>
      </c>
      <c r="S452" s="65">
        <f>S451</f>
        <v>0</v>
      </c>
      <c r="T452" s="66">
        <f>IF(S452&gt;0,(S452*100/L452),0)</f>
        <v>0</v>
      </c>
      <c r="U452" s="194" t="s">
        <v>19</v>
      </c>
    </row>
    <row r="453" spans="1:21" ht="15.75" thickBot="1">
      <c r="A453" s="283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5"/>
    </row>
    <row r="454" spans="1:21" ht="18.75">
      <c r="A454" s="215" t="s">
        <v>118</v>
      </c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3"/>
    </row>
    <row r="455" spans="1:21" ht="19.5" thickBot="1">
      <c r="A455" s="218" t="s">
        <v>71</v>
      </c>
      <c r="B455" s="219"/>
      <c r="C455" s="219"/>
      <c r="D455" s="219"/>
      <c r="E455" s="219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4"/>
    </row>
    <row r="456" spans="1:21" ht="15.75" thickBo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5.75" thickBot="1">
      <c r="A457" s="221" t="s">
        <v>1</v>
      </c>
      <c r="B457" s="222"/>
      <c r="C457" s="333" t="s">
        <v>2</v>
      </c>
      <c r="D457" s="334"/>
      <c r="E457" s="295" t="s">
        <v>3</v>
      </c>
      <c r="F457" s="233"/>
      <c r="G457" s="233"/>
      <c r="H457" s="233"/>
      <c r="I457" s="233"/>
      <c r="J457" s="233"/>
      <c r="K457" s="234"/>
      <c r="L457" s="232" t="s">
        <v>4</v>
      </c>
      <c r="M457" s="233"/>
      <c r="N457" s="233"/>
      <c r="O457" s="233"/>
      <c r="P457" s="233"/>
      <c r="Q457" s="233"/>
      <c r="R457" s="233"/>
      <c r="S457" s="233"/>
      <c r="T457" s="234"/>
      <c r="U457" s="80" t="s">
        <v>5</v>
      </c>
    </row>
    <row r="458" spans="1:21">
      <c r="A458" s="235" t="s">
        <v>6</v>
      </c>
      <c r="B458" s="235" t="s">
        <v>7</v>
      </c>
      <c r="C458" s="335"/>
      <c r="D458" s="336"/>
      <c r="E458" s="296" t="s">
        <v>8</v>
      </c>
      <c r="F458" s="272" t="s">
        <v>9</v>
      </c>
      <c r="G458" s="242"/>
      <c r="H458" s="265" t="s">
        <v>10</v>
      </c>
      <c r="I458" s="266"/>
      <c r="J458" s="267" t="s">
        <v>11</v>
      </c>
      <c r="K458" s="268"/>
      <c r="L458" s="269" t="s">
        <v>8</v>
      </c>
      <c r="M458" s="272" t="s">
        <v>9</v>
      </c>
      <c r="N458" s="242"/>
      <c r="O458" s="265" t="s">
        <v>10</v>
      </c>
      <c r="P458" s="273"/>
      <c r="Q458" s="273"/>
      <c r="R458" s="266"/>
      <c r="S458" s="274" t="s">
        <v>11</v>
      </c>
      <c r="T458" s="275"/>
      <c r="U458" s="193"/>
    </row>
    <row r="459" spans="1:21">
      <c r="A459" s="236"/>
      <c r="B459" s="236"/>
      <c r="C459" s="335"/>
      <c r="D459" s="336"/>
      <c r="E459" s="297"/>
      <c r="F459" s="259" t="s">
        <v>12</v>
      </c>
      <c r="G459" s="257" t="s">
        <v>13</v>
      </c>
      <c r="H459" s="259" t="s">
        <v>12</v>
      </c>
      <c r="I459" s="261" t="s">
        <v>13</v>
      </c>
      <c r="J459" s="243" t="s">
        <v>8</v>
      </c>
      <c r="K459" s="263" t="s">
        <v>13</v>
      </c>
      <c r="L459" s="270"/>
      <c r="M459" s="259" t="s">
        <v>12</v>
      </c>
      <c r="N459" s="257" t="s">
        <v>13</v>
      </c>
      <c r="O459" s="221" t="s">
        <v>12</v>
      </c>
      <c r="P459" s="276"/>
      <c r="Q459" s="222"/>
      <c r="R459" s="261" t="s">
        <v>13</v>
      </c>
      <c r="S459" s="243" t="s">
        <v>8</v>
      </c>
      <c r="T459" s="245" t="s">
        <v>13</v>
      </c>
      <c r="U459" s="97"/>
    </row>
    <row r="460" spans="1:21" ht="15.75" thickBot="1">
      <c r="A460" s="237"/>
      <c r="B460" s="237"/>
      <c r="C460" s="337"/>
      <c r="D460" s="338"/>
      <c r="E460" s="298"/>
      <c r="F460" s="260"/>
      <c r="G460" s="258"/>
      <c r="H460" s="260"/>
      <c r="I460" s="262"/>
      <c r="J460" s="244"/>
      <c r="K460" s="264"/>
      <c r="L460" s="271"/>
      <c r="M460" s="260"/>
      <c r="N460" s="258"/>
      <c r="O460" s="2" t="s">
        <v>14</v>
      </c>
      <c r="P460" s="3" t="s">
        <v>15</v>
      </c>
      <c r="Q460" s="3" t="s">
        <v>16</v>
      </c>
      <c r="R460" s="262"/>
      <c r="S460" s="244"/>
      <c r="T460" s="246"/>
      <c r="U460" s="97"/>
    </row>
    <row r="461" spans="1:21" ht="15.75" thickBot="1">
      <c r="A461" s="247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97"/>
    </row>
    <row r="462" spans="1:21">
      <c r="A462" s="4">
        <v>43831</v>
      </c>
      <c r="B462" s="4">
        <v>44012</v>
      </c>
      <c r="C462" s="5"/>
      <c r="D462" s="109" t="s">
        <v>17</v>
      </c>
      <c r="E462" s="84">
        <f>F462+H462+J462</f>
        <v>41</v>
      </c>
      <c r="F462" s="10">
        <v>25</v>
      </c>
      <c r="G462" s="74">
        <f>IF(F462&gt;0,(F462*100/(E462-J462)),0)</f>
        <v>65.78947368421052</v>
      </c>
      <c r="H462" s="10">
        <v>13</v>
      </c>
      <c r="I462" s="75">
        <f>IF(H462&gt;0,(H462*100/(E462-J462)),0)</f>
        <v>34.210526315789473</v>
      </c>
      <c r="J462" s="12">
        <v>3</v>
      </c>
      <c r="K462" s="76">
        <f>IF(J462&gt;0,(J462*100/(E462)),0)</f>
        <v>7.3170731707317076</v>
      </c>
      <c r="L462" s="14">
        <f>M462+Q462+S462</f>
        <v>40</v>
      </c>
      <c r="M462" s="10">
        <v>22</v>
      </c>
      <c r="N462" s="74">
        <f>IF(M462&gt;0,(M462*100/(L462-S462)),0)</f>
        <v>55</v>
      </c>
      <c r="O462" s="10">
        <v>6</v>
      </c>
      <c r="P462" s="10">
        <v>12</v>
      </c>
      <c r="Q462" s="10">
        <v>18</v>
      </c>
      <c r="R462" s="75">
        <f>IF(Q462&gt;0,(Q462*100/(L462-S462)),0)</f>
        <v>45</v>
      </c>
      <c r="S462" s="15">
        <v>0</v>
      </c>
      <c r="T462" s="77">
        <f>IF(S462&gt;0,(S462*100/(L462)),0)</f>
        <v>0</v>
      </c>
      <c r="U462" s="189"/>
    </row>
    <row r="463" spans="1:21">
      <c r="A463" s="279" t="s">
        <v>16</v>
      </c>
      <c r="B463" s="279"/>
      <c r="C463" s="279"/>
      <c r="D463" s="279"/>
      <c r="E463" s="49">
        <f t="shared" ref="E463" si="217">SUM(E462:E462)</f>
        <v>41</v>
      </c>
      <c r="F463" s="51">
        <f t="shared" ref="F463:T463" si="218">SUM(F462:F462)</f>
        <v>25</v>
      </c>
      <c r="G463" s="52">
        <f t="shared" si="218"/>
        <v>65.78947368421052</v>
      </c>
      <c r="H463" s="51">
        <f t="shared" si="218"/>
        <v>13</v>
      </c>
      <c r="I463" s="52">
        <f t="shared" si="218"/>
        <v>34.210526315789473</v>
      </c>
      <c r="J463" s="51">
        <f t="shared" si="218"/>
        <v>3</v>
      </c>
      <c r="K463" s="54">
        <f t="shared" si="218"/>
        <v>7.3170731707317076</v>
      </c>
      <c r="L463" s="55">
        <f t="shared" si="218"/>
        <v>40</v>
      </c>
      <c r="M463" s="51">
        <f t="shared" si="218"/>
        <v>22</v>
      </c>
      <c r="N463" s="52">
        <f t="shared" si="218"/>
        <v>55</v>
      </c>
      <c r="O463" s="51">
        <f t="shared" si="218"/>
        <v>6</v>
      </c>
      <c r="P463" s="51">
        <f t="shared" si="218"/>
        <v>12</v>
      </c>
      <c r="Q463" s="51">
        <f t="shared" si="218"/>
        <v>18</v>
      </c>
      <c r="R463" s="52">
        <f t="shared" si="218"/>
        <v>45</v>
      </c>
      <c r="S463" s="51">
        <f t="shared" si="218"/>
        <v>0</v>
      </c>
      <c r="T463" s="56">
        <f t="shared" si="218"/>
        <v>0</v>
      </c>
      <c r="U463" s="97"/>
    </row>
    <row r="464" spans="1:21" ht="15.75" thickBot="1">
      <c r="A464" s="281" t="s">
        <v>18</v>
      </c>
      <c r="B464" s="281"/>
      <c r="C464" s="281"/>
      <c r="D464" s="281"/>
      <c r="E464" s="38">
        <f>SUM(E463)</f>
        <v>41</v>
      </c>
      <c r="F464" s="60">
        <f>F463</f>
        <v>25</v>
      </c>
      <c r="G464" s="59">
        <f>IF(F464&gt;0,(F464*100/(E464-J464)),0)</f>
        <v>65.78947368421052</v>
      </c>
      <c r="H464" s="60">
        <f>H463</f>
        <v>13</v>
      </c>
      <c r="I464" s="61">
        <f>IF(H464&gt;0,(H464*100/(E464-J464)),0)</f>
        <v>34.210526315789473</v>
      </c>
      <c r="J464" s="65">
        <f>J463</f>
        <v>3</v>
      </c>
      <c r="K464" s="63">
        <f>IF(J464&gt;0,(J464*100/E464),0)</f>
        <v>7.3170731707317076</v>
      </c>
      <c r="L464" s="64">
        <f>L463</f>
        <v>40</v>
      </c>
      <c r="M464" s="60">
        <f>M463</f>
        <v>22</v>
      </c>
      <c r="N464" s="59">
        <f>IF(M464&gt;0,(M464*100/(L464-S464)),0)</f>
        <v>55</v>
      </c>
      <c r="O464" s="60">
        <f>O463</f>
        <v>6</v>
      </c>
      <c r="P464" s="60">
        <f>P463</f>
        <v>12</v>
      </c>
      <c r="Q464" s="60">
        <f>Q463</f>
        <v>18</v>
      </c>
      <c r="R464" s="61">
        <f>IF(Q464&gt;0,(Q464*100/(L464-S464)),0)</f>
        <v>45</v>
      </c>
      <c r="S464" s="65">
        <f>S463</f>
        <v>0</v>
      </c>
      <c r="T464" s="66">
        <f>IF(S464&gt;0,(S464*100/L464),0)</f>
        <v>0</v>
      </c>
      <c r="U464" s="203" t="s">
        <v>19</v>
      </c>
    </row>
    <row r="465" spans="1:21" ht="15.75" thickBot="1">
      <c r="A465" s="283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5"/>
    </row>
    <row r="466" spans="1:21" ht="18.75">
      <c r="A466" s="215" t="s">
        <v>119</v>
      </c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3"/>
    </row>
    <row r="467" spans="1:21" ht="19.5" thickBot="1">
      <c r="A467" s="218" t="s">
        <v>72</v>
      </c>
      <c r="B467" s="219"/>
      <c r="C467" s="219"/>
      <c r="D467" s="219"/>
      <c r="E467" s="219"/>
      <c r="F467" s="219"/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  <c r="R467" s="219"/>
      <c r="S467" s="219"/>
      <c r="T467" s="219"/>
      <c r="U467" s="214"/>
    </row>
    <row r="468" spans="1:21" ht="15.75" thickBo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5.75" thickBot="1">
      <c r="A469" s="221" t="s">
        <v>1</v>
      </c>
      <c r="B469" s="222"/>
      <c r="C469" s="333" t="s">
        <v>2</v>
      </c>
      <c r="D469" s="334"/>
      <c r="E469" s="295" t="s">
        <v>3</v>
      </c>
      <c r="F469" s="233"/>
      <c r="G469" s="233"/>
      <c r="H469" s="233"/>
      <c r="I469" s="233"/>
      <c r="J469" s="233"/>
      <c r="K469" s="234"/>
      <c r="L469" s="232" t="s">
        <v>4</v>
      </c>
      <c r="M469" s="233"/>
      <c r="N469" s="233"/>
      <c r="O469" s="233"/>
      <c r="P469" s="233"/>
      <c r="Q469" s="233"/>
      <c r="R469" s="233"/>
      <c r="S469" s="233"/>
      <c r="T469" s="234"/>
      <c r="U469" s="35" t="s">
        <v>5</v>
      </c>
    </row>
    <row r="470" spans="1:21">
      <c r="A470" s="235" t="s">
        <v>6</v>
      </c>
      <c r="B470" s="235" t="s">
        <v>7</v>
      </c>
      <c r="C470" s="335"/>
      <c r="D470" s="336"/>
      <c r="E470" s="296" t="s">
        <v>8</v>
      </c>
      <c r="F470" s="272" t="s">
        <v>9</v>
      </c>
      <c r="G470" s="242"/>
      <c r="H470" s="265" t="s">
        <v>10</v>
      </c>
      <c r="I470" s="266"/>
      <c r="J470" s="267" t="s">
        <v>11</v>
      </c>
      <c r="K470" s="268"/>
      <c r="L470" s="269" t="s">
        <v>8</v>
      </c>
      <c r="M470" s="272" t="s">
        <v>9</v>
      </c>
      <c r="N470" s="242"/>
      <c r="O470" s="265" t="s">
        <v>10</v>
      </c>
      <c r="P470" s="273"/>
      <c r="Q470" s="273"/>
      <c r="R470" s="266"/>
      <c r="S470" s="274" t="s">
        <v>11</v>
      </c>
      <c r="T470" s="275"/>
      <c r="U470" s="193"/>
    </row>
    <row r="471" spans="1:21">
      <c r="A471" s="236"/>
      <c r="B471" s="236"/>
      <c r="C471" s="335"/>
      <c r="D471" s="336"/>
      <c r="E471" s="297"/>
      <c r="F471" s="259" t="s">
        <v>12</v>
      </c>
      <c r="G471" s="257" t="s">
        <v>13</v>
      </c>
      <c r="H471" s="259" t="s">
        <v>12</v>
      </c>
      <c r="I471" s="261" t="s">
        <v>13</v>
      </c>
      <c r="J471" s="243" t="s">
        <v>8</v>
      </c>
      <c r="K471" s="263" t="s">
        <v>13</v>
      </c>
      <c r="L471" s="270"/>
      <c r="M471" s="259" t="s">
        <v>12</v>
      </c>
      <c r="N471" s="257" t="s">
        <v>13</v>
      </c>
      <c r="O471" s="221" t="s">
        <v>12</v>
      </c>
      <c r="P471" s="276"/>
      <c r="Q471" s="222"/>
      <c r="R471" s="261" t="s">
        <v>13</v>
      </c>
      <c r="S471" s="243" t="s">
        <v>8</v>
      </c>
      <c r="T471" s="245" t="s">
        <v>13</v>
      </c>
      <c r="U471" s="97"/>
    </row>
    <row r="472" spans="1:21" ht="15.75" thickBot="1">
      <c r="A472" s="237"/>
      <c r="B472" s="237"/>
      <c r="C472" s="337"/>
      <c r="D472" s="338"/>
      <c r="E472" s="298"/>
      <c r="F472" s="260"/>
      <c r="G472" s="258"/>
      <c r="H472" s="260"/>
      <c r="I472" s="262"/>
      <c r="J472" s="244"/>
      <c r="K472" s="264"/>
      <c r="L472" s="271"/>
      <c r="M472" s="260"/>
      <c r="N472" s="258"/>
      <c r="O472" s="2" t="s">
        <v>14</v>
      </c>
      <c r="P472" s="3" t="s">
        <v>15</v>
      </c>
      <c r="Q472" s="3" t="s">
        <v>16</v>
      </c>
      <c r="R472" s="262"/>
      <c r="S472" s="244"/>
      <c r="T472" s="246"/>
      <c r="U472" s="97"/>
    </row>
    <row r="473" spans="1:21" ht="15.75" thickBot="1">
      <c r="A473" s="247"/>
      <c r="B473" s="248"/>
      <c r="C473" s="248"/>
      <c r="D473" s="248"/>
      <c r="E473" s="248"/>
      <c r="F473" s="248"/>
      <c r="G473" s="248"/>
      <c r="H473" s="24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T473" s="248"/>
      <c r="U473" s="97"/>
    </row>
    <row r="474" spans="1:21">
      <c r="A474" s="4">
        <v>43831</v>
      </c>
      <c r="B474" s="4">
        <v>44012</v>
      </c>
      <c r="C474" s="5"/>
      <c r="D474" s="109" t="s">
        <v>17</v>
      </c>
      <c r="E474" s="84">
        <f>F474+H474+J474</f>
        <v>54</v>
      </c>
      <c r="F474" s="10">
        <v>43</v>
      </c>
      <c r="G474" s="74">
        <f>IF(F474&gt;0,(F474*100/(E474-J474)),0)</f>
        <v>79.629629629629633</v>
      </c>
      <c r="H474" s="10">
        <v>11</v>
      </c>
      <c r="I474" s="75">
        <f>IF(H474&gt;0,(H474*100/(E474-J474)),0)</f>
        <v>20.37037037037037</v>
      </c>
      <c r="J474" s="12">
        <v>0</v>
      </c>
      <c r="K474" s="76">
        <f>IF(J474&gt;0,(J474*100/(E474)),0)</f>
        <v>0</v>
      </c>
      <c r="L474" s="14">
        <f>M474+Q474+S474</f>
        <v>71</v>
      </c>
      <c r="M474" s="10">
        <v>30</v>
      </c>
      <c r="N474" s="74">
        <f>IF(M474&gt;0,(M474*100/(L474-S474)),0)</f>
        <v>43.478260869565219</v>
      </c>
      <c r="O474" s="10">
        <v>15</v>
      </c>
      <c r="P474" s="10">
        <v>24</v>
      </c>
      <c r="Q474" s="10">
        <v>39</v>
      </c>
      <c r="R474" s="75">
        <f>IF(Q474&gt;0,(Q474*100/(L474-S474)),0)</f>
        <v>56.521739130434781</v>
      </c>
      <c r="S474" s="15">
        <v>2</v>
      </c>
      <c r="T474" s="77">
        <f>IF(S474&gt;0,(S474*100/(L474)),0)</f>
        <v>2.816901408450704</v>
      </c>
      <c r="U474" s="189"/>
    </row>
    <row r="475" spans="1:21">
      <c r="A475" s="279" t="s">
        <v>16</v>
      </c>
      <c r="B475" s="279"/>
      <c r="C475" s="279"/>
      <c r="D475" s="279"/>
      <c r="E475" s="49">
        <f t="shared" ref="E475:T475" si="219">SUM(E474:E474)</f>
        <v>54</v>
      </c>
      <c r="F475" s="51">
        <f t="shared" si="219"/>
        <v>43</v>
      </c>
      <c r="G475" s="52">
        <f t="shared" si="219"/>
        <v>79.629629629629633</v>
      </c>
      <c r="H475" s="51">
        <f t="shared" si="219"/>
        <v>11</v>
      </c>
      <c r="I475" s="52">
        <f t="shared" si="219"/>
        <v>20.37037037037037</v>
      </c>
      <c r="J475" s="51">
        <f t="shared" si="219"/>
        <v>0</v>
      </c>
      <c r="K475" s="54">
        <f t="shared" si="219"/>
        <v>0</v>
      </c>
      <c r="L475" s="55">
        <f t="shared" si="219"/>
        <v>71</v>
      </c>
      <c r="M475" s="51">
        <f t="shared" si="219"/>
        <v>30</v>
      </c>
      <c r="N475" s="52">
        <f t="shared" si="219"/>
        <v>43.478260869565219</v>
      </c>
      <c r="O475" s="51">
        <f t="shared" si="219"/>
        <v>15</v>
      </c>
      <c r="P475" s="51">
        <f t="shared" si="219"/>
        <v>24</v>
      </c>
      <c r="Q475" s="51">
        <f t="shared" si="219"/>
        <v>39</v>
      </c>
      <c r="R475" s="52">
        <f t="shared" si="219"/>
        <v>56.521739130434781</v>
      </c>
      <c r="S475" s="51">
        <f t="shared" si="219"/>
        <v>2</v>
      </c>
      <c r="T475" s="56">
        <f t="shared" si="219"/>
        <v>2.816901408450704</v>
      </c>
      <c r="U475" s="97"/>
    </row>
    <row r="476" spans="1:21" ht="15.75" thickBot="1">
      <c r="A476" s="281" t="s">
        <v>18</v>
      </c>
      <c r="B476" s="281"/>
      <c r="C476" s="281"/>
      <c r="D476" s="281"/>
      <c r="E476" s="38">
        <f>SUM(E475)</f>
        <v>54</v>
      </c>
      <c r="F476" s="60">
        <f>F475</f>
        <v>43</v>
      </c>
      <c r="G476" s="59">
        <f>IF(F476&gt;0,(F476*100/(E476-J476)),0)</f>
        <v>79.629629629629633</v>
      </c>
      <c r="H476" s="60">
        <f>H475</f>
        <v>11</v>
      </c>
      <c r="I476" s="61">
        <f>IF(H476&gt;0,(H476*100/(E476-J476)),0)</f>
        <v>20.37037037037037</v>
      </c>
      <c r="J476" s="65">
        <f>J475</f>
        <v>0</v>
      </c>
      <c r="K476" s="63">
        <f>IF(J476&gt;0,(J476*100/E476),0)</f>
        <v>0</v>
      </c>
      <c r="L476" s="64">
        <f>L475</f>
        <v>71</v>
      </c>
      <c r="M476" s="60">
        <f>M475</f>
        <v>30</v>
      </c>
      <c r="N476" s="59">
        <f>IF(M476&gt;0,(M476*100/(L476-S476)),0)</f>
        <v>43.478260869565219</v>
      </c>
      <c r="O476" s="60">
        <f>O475</f>
        <v>15</v>
      </c>
      <c r="P476" s="60">
        <f>P475</f>
        <v>24</v>
      </c>
      <c r="Q476" s="60">
        <f>Q475</f>
        <v>39</v>
      </c>
      <c r="R476" s="61">
        <f>IF(Q476&gt;0,(Q476*100/(L476-S476)),0)</f>
        <v>56.521739130434781</v>
      </c>
      <c r="S476" s="65">
        <f>S475</f>
        <v>2</v>
      </c>
      <c r="T476" s="66">
        <f>IF(S476&gt;0,(S476*100/L476),0)</f>
        <v>2.816901408450704</v>
      </c>
      <c r="U476" s="203" t="s">
        <v>19</v>
      </c>
    </row>
    <row r="477" spans="1:21" ht="15.75" thickBot="1">
      <c r="A477" s="283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5"/>
    </row>
    <row r="478" spans="1:21" ht="18.75">
      <c r="A478" s="215" t="s">
        <v>120</v>
      </c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3"/>
    </row>
    <row r="479" spans="1:21" ht="19.5" thickBot="1">
      <c r="A479" s="218" t="s">
        <v>73</v>
      </c>
      <c r="B479" s="219"/>
      <c r="C479" s="219"/>
      <c r="D479" s="219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4"/>
    </row>
    <row r="480" spans="1:21" ht="15.75" thickBo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5.75" thickBot="1">
      <c r="A481" s="221" t="s">
        <v>1</v>
      </c>
      <c r="B481" s="222"/>
      <c r="C481" s="333" t="s">
        <v>2</v>
      </c>
      <c r="D481" s="334"/>
      <c r="E481" s="295" t="s">
        <v>3</v>
      </c>
      <c r="F481" s="233"/>
      <c r="G481" s="233"/>
      <c r="H481" s="233"/>
      <c r="I481" s="233"/>
      <c r="J481" s="233"/>
      <c r="K481" s="234"/>
      <c r="L481" s="232" t="s">
        <v>4</v>
      </c>
      <c r="M481" s="233"/>
      <c r="N481" s="233"/>
      <c r="O481" s="233"/>
      <c r="P481" s="233"/>
      <c r="Q481" s="233"/>
      <c r="R481" s="233"/>
      <c r="S481" s="233"/>
      <c r="T481" s="234"/>
      <c r="U481" s="80" t="s">
        <v>5</v>
      </c>
    </row>
    <row r="482" spans="1:21">
      <c r="A482" s="235" t="s">
        <v>6</v>
      </c>
      <c r="B482" s="235" t="s">
        <v>7</v>
      </c>
      <c r="C482" s="335"/>
      <c r="D482" s="336"/>
      <c r="E482" s="296" t="s">
        <v>8</v>
      </c>
      <c r="F482" s="272" t="s">
        <v>9</v>
      </c>
      <c r="G482" s="242"/>
      <c r="H482" s="265" t="s">
        <v>10</v>
      </c>
      <c r="I482" s="266"/>
      <c r="J482" s="267" t="s">
        <v>11</v>
      </c>
      <c r="K482" s="268"/>
      <c r="L482" s="269" t="s">
        <v>8</v>
      </c>
      <c r="M482" s="272" t="s">
        <v>9</v>
      </c>
      <c r="N482" s="242"/>
      <c r="O482" s="265" t="s">
        <v>10</v>
      </c>
      <c r="P482" s="273"/>
      <c r="Q482" s="273"/>
      <c r="R482" s="266"/>
      <c r="S482" s="274" t="s">
        <v>11</v>
      </c>
      <c r="T482" s="275"/>
      <c r="U482" s="193"/>
    </row>
    <row r="483" spans="1:21">
      <c r="A483" s="236"/>
      <c r="B483" s="236"/>
      <c r="C483" s="335"/>
      <c r="D483" s="336"/>
      <c r="E483" s="297"/>
      <c r="F483" s="259" t="s">
        <v>12</v>
      </c>
      <c r="G483" s="257" t="s">
        <v>13</v>
      </c>
      <c r="H483" s="259" t="s">
        <v>12</v>
      </c>
      <c r="I483" s="261" t="s">
        <v>13</v>
      </c>
      <c r="J483" s="243" t="s">
        <v>8</v>
      </c>
      <c r="K483" s="263" t="s">
        <v>13</v>
      </c>
      <c r="L483" s="270"/>
      <c r="M483" s="259" t="s">
        <v>12</v>
      </c>
      <c r="N483" s="257" t="s">
        <v>13</v>
      </c>
      <c r="O483" s="221" t="s">
        <v>12</v>
      </c>
      <c r="P483" s="276"/>
      <c r="Q483" s="222"/>
      <c r="R483" s="261" t="s">
        <v>13</v>
      </c>
      <c r="S483" s="243" t="s">
        <v>8</v>
      </c>
      <c r="T483" s="245" t="s">
        <v>13</v>
      </c>
      <c r="U483" s="189"/>
    </row>
    <row r="484" spans="1:21" ht="15.75" thickBot="1">
      <c r="A484" s="237"/>
      <c r="B484" s="237"/>
      <c r="C484" s="337"/>
      <c r="D484" s="338"/>
      <c r="E484" s="298"/>
      <c r="F484" s="260"/>
      <c r="G484" s="258"/>
      <c r="H484" s="260"/>
      <c r="I484" s="262"/>
      <c r="J484" s="244"/>
      <c r="K484" s="264"/>
      <c r="L484" s="271"/>
      <c r="M484" s="260"/>
      <c r="N484" s="258"/>
      <c r="O484" s="2" t="s">
        <v>14</v>
      </c>
      <c r="P484" s="3" t="s">
        <v>15</v>
      </c>
      <c r="Q484" s="3" t="s">
        <v>16</v>
      </c>
      <c r="R484" s="262"/>
      <c r="S484" s="244"/>
      <c r="T484" s="246"/>
      <c r="U484" s="207"/>
    </row>
    <row r="485" spans="1:21" ht="15.75" thickBot="1">
      <c r="A485" s="247"/>
      <c r="B485" s="248"/>
      <c r="C485" s="248"/>
      <c r="D485" s="248"/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97"/>
    </row>
    <row r="486" spans="1:21">
      <c r="A486" s="4">
        <v>43831</v>
      </c>
      <c r="B486" s="4">
        <v>44012</v>
      </c>
      <c r="C486" s="5"/>
      <c r="D486" s="109" t="s">
        <v>17</v>
      </c>
      <c r="E486" s="84">
        <f>F486+H486+J486</f>
        <v>15</v>
      </c>
      <c r="F486" s="10">
        <v>6</v>
      </c>
      <c r="G486" s="74">
        <f>IF(F486&gt;0,(F486*100/(E486-J486)),0)</f>
        <v>40</v>
      </c>
      <c r="H486" s="10">
        <v>9</v>
      </c>
      <c r="I486" s="75">
        <f>IF(H486&gt;0,(H486*100/(E486-J486)),0)</f>
        <v>60</v>
      </c>
      <c r="J486" s="12">
        <v>0</v>
      </c>
      <c r="K486" s="76">
        <f>IF(J486&gt;0,(J486*100/(E486)),0)</f>
        <v>0</v>
      </c>
      <c r="L486" s="14">
        <f>M486+Q486+S486</f>
        <v>17</v>
      </c>
      <c r="M486" s="10">
        <v>3</v>
      </c>
      <c r="N486" s="74">
        <f>IF(M486&gt;0,(M486*100/(L486-S486)),0)</f>
        <v>17.647058823529413</v>
      </c>
      <c r="O486" s="10">
        <v>9</v>
      </c>
      <c r="P486" s="10">
        <v>5</v>
      </c>
      <c r="Q486" s="10">
        <v>14</v>
      </c>
      <c r="R486" s="75">
        <f>IF(Q486&gt;0,(Q486*100/(L486-S486)),0)</f>
        <v>82.352941176470594</v>
      </c>
      <c r="S486" s="15">
        <v>0</v>
      </c>
      <c r="T486" s="77">
        <f>IF(S486&gt;0,(S486*100/(L486)),0)</f>
        <v>0</v>
      </c>
      <c r="U486" s="189"/>
    </row>
    <row r="487" spans="1:21">
      <c r="A487" s="279" t="s">
        <v>16</v>
      </c>
      <c r="B487" s="279"/>
      <c r="C487" s="279"/>
      <c r="D487" s="279"/>
      <c r="E487" s="49">
        <f t="shared" ref="E487" si="220">SUM(E486:E486)</f>
        <v>15</v>
      </c>
      <c r="F487" s="51">
        <f t="shared" ref="F487:T487" si="221">SUM(F486:F486)</f>
        <v>6</v>
      </c>
      <c r="G487" s="52">
        <f t="shared" si="221"/>
        <v>40</v>
      </c>
      <c r="H487" s="51">
        <f t="shared" si="221"/>
        <v>9</v>
      </c>
      <c r="I487" s="52">
        <f t="shared" si="221"/>
        <v>60</v>
      </c>
      <c r="J487" s="51">
        <f t="shared" si="221"/>
        <v>0</v>
      </c>
      <c r="K487" s="54">
        <f t="shared" si="221"/>
        <v>0</v>
      </c>
      <c r="L487" s="55">
        <f t="shared" si="221"/>
        <v>17</v>
      </c>
      <c r="M487" s="51">
        <f t="shared" si="221"/>
        <v>3</v>
      </c>
      <c r="N487" s="52">
        <f t="shared" si="221"/>
        <v>17.647058823529413</v>
      </c>
      <c r="O487" s="51">
        <f t="shared" si="221"/>
        <v>9</v>
      </c>
      <c r="P487" s="51">
        <f t="shared" si="221"/>
        <v>5</v>
      </c>
      <c r="Q487" s="51">
        <f t="shared" si="221"/>
        <v>14</v>
      </c>
      <c r="R487" s="52">
        <f t="shared" si="221"/>
        <v>82.352941176470594</v>
      </c>
      <c r="S487" s="51">
        <f t="shared" si="221"/>
        <v>0</v>
      </c>
      <c r="T487" s="56">
        <f t="shared" si="221"/>
        <v>0</v>
      </c>
      <c r="U487" s="208"/>
    </row>
    <row r="488" spans="1:21" ht="15.75" thickBot="1">
      <c r="A488" s="281" t="s">
        <v>18</v>
      </c>
      <c r="B488" s="281"/>
      <c r="C488" s="281"/>
      <c r="D488" s="281"/>
      <c r="E488" s="38">
        <f>SUM(E487)</f>
        <v>15</v>
      </c>
      <c r="F488" s="60">
        <f>F487</f>
        <v>6</v>
      </c>
      <c r="G488" s="59">
        <f>IF(F488&gt;0,(F488*100/(E488-J488)),0)</f>
        <v>40</v>
      </c>
      <c r="H488" s="60">
        <f>H487</f>
        <v>9</v>
      </c>
      <c r="I488" s="61">
        <f>IF(H488&gt;0,(H488*100/(E488-J488)),0)</f>
        <v>60</v>
      </c>
      <c r="J488" s="65">
        <f>J487</f>
        <v>0</v>
      </c>
      <c r="K488" s="63">
        <f>IF(J488&gt;0,(J488*100/E488),0)</f>
        <v>0</v>
      </c>
      <c r="L488" s="64">
        <f>L487</f>
        <v>17</v>
      </c>
      <c r="M488" s="60">
        <f>M487</f>
        <v>3</v>
      </c>
      <c r="N488" s="59">
        <f>IF(M488&gt;0,(M488*100/(L488-S488)),0)</f>
        <v>17.647058823529413</v>
      </c>
      <c r="O488" s="60">
        <f>O487</f>
        <v>9</v>
      </c>
      <c r="P488" s="60">
        <f>P487</f>
        <v>5</v>
      </c>
      <c r="Q488" s="60">
        <f>Q487</f>
        <v>14</v>
      </c>
      <c r="R488" s="61">
        <f>IF(Q488&gt;0,(Q488*100/(L488-S488)),0)</f>
        <v>82.352941176470594</v>
      </c>
      <c r="S488" s="65">
        <f>S487</f>
        <v>0</v>
      </c>
      <c r="T488" s="66">
        <f>IF(S488&gt;0,(S488*100/L488),0)</f>
        <v>0</v>
      </c>
      <c r="U488" s="203" t="s">
        <v>19</v>
      </c>
    </row>
    <row r="489" spans="1:21" ht="15.75" thickBot="1">
      <c r="A489" s="283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5"/>
    </row>
    <row r="490" spans="1:21" ht="18.75">
      <c r="A490" s="215" t="s">
        <v>121</v>
      </c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3"/>
    </row>
    <row r="491" spans="1:21" ht="19.5" thickBot="1">
      <c r="A491" s="218" t="s">
        <v>74</v>
      </c>
      <c r="B491" s="219"/>
      <c r="C491" s="219"/>
      <c r="D491" s="219"/>
      <c r="E491" s="219"/>
      <c r="F491" s="219"/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  <c r="R491" s="219"/>
      <c r="S491" s="219"/>
      <c r="T491" s="219"/>
      <c r="U491" s="214"/>
    </row>
    <row r="492" spans="1:21" ht="15.75" thickBo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5.75" thickBot="1">
      <c r="A493" s="221" t="s">
        <v>1</v>
      </c>
      <c r="B493" s="222"/>
      <c r="C493" s="223" t="s">
        <v>2</v>
      </c>
      <c r="D493" s="288"/>
      <c r="E493" s="295" t="s">
        <v>3</v>
      </c>
      <c r="F493" s="233"/>
      <c r="G493" s="233"/>
      <c r="H493" s="233"/>
      <c r="I493" s="233"/>
      <c r="J493" s="233"/>
      <c r="K493" s="234"/>
      <c r="L493" s="232" t="s">
        <v>4</v>
      </c>
      <c r="M493" s="233"/>
      <c r="N493" s="233"/>
      <c r="O493" s="233"/>
      <c r="P493" s="233"/>
      <c r="Q493" s="233"/>
      <c r="R493" s="233"/>
      <c r="S493" s="233"/>
      <c r="T493" s="234"/>
      <c r="U493" s="35" t="s">
        <v>5</v>
      </c>
    </row>
    <row r="494" spans="1:21">
      <c r="A494" s="235" t="s">
        <v>6</v>
      </c>
      <c r="B494" s="235" t="s">
        <v>7</v>
      </c>
      <c r="C494" s="225"/>
      <c r="D494" s="289"/>
      <c r="E494" s="296" t="s">
        <v>8</v>
      </c>
      <c r="F494" s="272" t="s">
        <v>9</v>
      </c>
      <c r="G494" s="242"/>
      <c r="H494" s="265" t="s">
        <v>10</v>
      </c>
      <c r="I494" s="266"/>
      <c r="J494" s="267" t="s">
        <v>11</v>
      </c>
      <c r="K494" s="268"/>
      <c r="L494" s="269" t="s">
        <v>8</v>
      </c>
      <c r="M494" s="272" t="s">
        <v>9</v>
      </c>
      <c r="N494" s="242"/>
      <c r="O494" s="265" t="s">
        <v>10</v>
      </c>
      <c r="P494" s="273"/>
      <c r="Q494" s="273"/>
      <c r="R494" s="266"/>
      <c r="S494" s="274" t="s">
        <v>11</v>
      </c>
      <c r="T494" s="275"/>
      <c r="U494" s="193"/>
    </row>
    <row r="495" spans="1:21">
      <c r="A495" s="236"/>
      <c r="B495" s="236"/>
      <c r="C495" s="225"/>
      <c r="D495" s="289"/>
      <c r="E495" s="297"/>
      <c r="F495" s="259" t="s">
        <v>12</v>
      </c>
      <c r="G495" s="257" t="s">
        <v>13</v>
      </c>
      <c r="H495" s="259" t="s">
        <v>12</v>
      </c>
      <c r="I495" s="261" t="s">
        <v>13</v>
      </c>
      <c r="J495" s="243" t="s">
        <v>8</v>
      </c>
      <c r="K495" s="263" t="s">
        <v>13</v>
      </c>
      <c r="L495" s="270"/>
      <c r="M495" s="259" t="s">
        <v>12</v>
      </c>
      <c r="N495" s="257" t="s">
        <v>13</v>
      </c>
      <c r="O495" s="221" t="s">
        <v>12</v>
      </c>
      <c r="P495" s="276"/>
      <c r="Q495" s="222"/>
      <c r="R495" s="261" t="s">
        <v>13</v>
      </c>
      <c r="S495" s="243" t="s">
        <v>8</v>
      </c>
      <c r="T495" s="245" t="s">
        <v>13</v>
      </c>
      <c r="U495" s="97"/>
    </row>
    <row r="496" spans="1:21" ht="15.75" thickBot="1">
      <c r="A496" s="237"/>
      <c r="B496" s="237"/>
      <c r="C496" s="227"/>
      <c r="D496" s="290"/>
      <c r="E496" s="298"/>
      <c r="F496" s="260"/>
      <c r="G496" s="258"/>
      <c r="H496" s="260"/>
      <c r="I496" s="262"/>
      <c r="J496" s="244"/>
      <c r="K496" s="264"/>
      <c r="L496" s="271"/>
      <c r="M496" s="260"/>
      <c r="N496" s="258"/>
      <c r="O496" s="2" t="s">
        <v>14</v>
      </c>
      <c r="P496" s="3" t="s">
        <v>15</v>
      </c>
      <c r="Q496" s="3" t="s">
        <v>16</v>
      </c>
      <c r="R496" s="262"/>
      <c r="S496" s="244"/>
      <c r="T496" s="246"/>
      <c r="U496" s="97"/>
    </row>
    <row r="497" spans="1:21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97"/>
    </row>
    <row r="498" spans="1:21" hidden="1">
      <c r="A498" s="4">
        <v>43647</v>
      </c>
      <c r="B498" s="4">
        <v>43830</v>
      </c>
      <c r="C498" s="36"/>
      <c r="D498" s="37" t="s">
        <v>22</v>
      </c>
      <c r="E498" s="81">
        <f>F498+H498+J498</f>
        <v>0</v>
      </c>
      <c r="F498" s="39">
        <v>0</v>
      </c>
      <c r="G498" s="40">
        <f t="shared" ref="G498:G502" si="222">IF(F498&gt;0,(F498*100/(E498-J498)),0)</f>
        <v>0</v>
      </c>
      <c r="H498" s="39">
        <v>0</v>
      </c>
      <c r="I498" s="41">
        <f t="shared" ref="I498:I502" si="223">IF(H498&gt;0,(H498*100/(E498-J498)),0)</f>
        <v>0</v>
      </c>
      <c r="J498" s="68">
        <v>0</v>
      </c>
      <c r="K498" s="43">
        <f t="shared" ref="K498:K502" si="224">IF(J498&gt;0,(J498*100/(E498)),0)</f>
        <v>0</v>
      </c>
      <c r="L498" s="44">
        <f>M498+Q498+S498</f>
        <v>0</v>
      </c>
      <c r="M498" s="39">
        <v>0</v>
      </c>
      <c r="N498" s="40">
        <f t="shared" ref="N498:N502" si="225">IF(M498&gt;0,(M498*100/(L498-S498)),0)</f>
        <v>0</v>
      </c>
      <c r="O498" s="39">
        <v>0</v>
      </c>
      <c r="P498" s="39">
        <v>0</v>
      </c>
      <c r="Q498" s="39">
        <v>0</v>
      </c>
      <c r="R498" s="41">
        <f t="shared" ref="R498:R502" si="226">IF(Q498&gt;0,(Q498*100/(L498-S498)),0)</f>
        <v>0</v>
      </c>
      <c r="S498" s="45">
        <v>0</v>
      </c>
      <c r="T498" s="46">
        <f t="shared" ref="T498:T502" si="227">IF(S498&gt;0,(S498*100/(L498)),0)</f>
        <v>0</v>
      </c>
      <c r="U498" s="189"/>
    </row>
    <row r="499" spans="1:21">
      <c r="A499" s="4">
        <v>43831</v>
      </c>
      <c r="B499" s="4">
        <v>44012</v>
      </c>
      <c r="C499" s="36"/>
      <c r="D499" s="37" t="s">
        <v>23</v>
      </c>
      <c r="E499" s="81">
        <f t="shared" ref="E499:E502" si="228">F499+H499+J499</f>
        <v>2</v>
      </c>
      <c r="F499" s="39">
        <v>1</v>
      </c>
      <c r="G499" s="40">
        <f t="shared" si="222"/>
        <v>50</v>
      </c>
      <c r="H499" s="39">
        <v>1</v>
      </c>
      <c r="I499" s="41">
        <f t="shared" si="223"/>
        <v>50</v>
      </c>
      <c r="J499" s="68">
        <v>0</v>
      </c>
      <c r="K499" s="43">
        <f t="shared" si="224"/>
        <v>0</v>
      </c>
      <c r="L499" s="44">
        <f t="shared" ref="L499:L502" si="229">M499+Q499+S499</f>
        <v>1</v>
      </c>
      <c r="M499" s="39">
        <v>1</v>
      </c>
      <c r="N499" s="40">
        <f t="shared" si="225"/>
        <v>100</v>
      </c>
      <c r="O499" s="39">
        <v>0</v>
      </c>
      <c r="P499" s="39">
        <v>0</v>
      </c>
      <c r="Q499" s="39">
        <v>0</v>
      </c>
      <c r="R499" s="41">
        <f t="shared" si="226"/>
        <v>0</v>
      </c>
      <c r="S499" s="45">
        <v>0</v>
      </c>
      <c r="T499" s="46">
        <f t="shared" si="227"/>
        <v>0</v>
      </c>
      <c r="U499" s="195"/>
    </row>
    <row r="500" spans="1:21">
      <c r="A500" s="4">
        <v>43831</v>
      </c>
      <c r="B500" s="4">
        <v>44012</v>
      </c>
      <c r="C500" s="36"/>
      <c r="D500" s="37" t="s">
        <v>24</v>
      </c>
      <c r="E500" s="81">
        <f t="shared" si="228"/>
        <v>1</v>
      </c>
      <c r="F500" s="39">
        <v>1</v>
      </c>
      <c r="G500" s="40">
        <f t="shared" si="222"/>
        <v>100</v>
      </c>
      <c r="H500" s="39">
        <v>0</v>
      </c>
      <c r="I500" s="41">
        <f t="shared" si="223"/>
        <v>0</v>
      </c>
      <c r="J500" s="68">
        <v>0</v>
      </c>
      <c r="K500" s="43">
        <f t="shared" si="224"/>
        <v>0</v>
      </c>
      <c r="L500" s="44">
        <f t="shared" si="229"/>
        <v>2</v>
      </c>
      <c r="M500" s="39">
        <v>1</v>
      </c>
      <c r="N500" s="40">
        <f t="shared" si="225"/>
        <v>50</v>
      </c>
      <c r="O500" s="39">
        <v>1</v>
      </c>
      <c r="P500" s="39">
        <v>0</v>
      </c>
      <c r="Q500" s="39">
        <v>1</v>
      </c>
      <c r="R500" s="41">
        <f t="shared" si="226"/>
        <v>50</v>
      </c>
      <c r="S500" s="45">
        <v>0</v>
      </c>
      <c r="T500" s="46">
        <f t="shared" si="227"/>
        <v>0</v>
      </c>
      <c r="U500" s="189"/>
    </row>
    <row r="501" spans="1:21">
      <c r="A501" s="4">
        <v>43831</v>
      </c>
      <c r="B501" s="4">
        <v>44012</v>
      </c>
      <c r="C501" s="36"/>
      <c r="D501" s="37" t="s">
        <v>25</v>
      </c>
      <c r="E501" s="81">
        <f t="shared" si="228"/>
        <v>4</v>
      </c>
      <c r="F501" s="39">
        <v>4</v>
      </c>
      <c r="G501" s="40">
        <f t="shared" si="222"/>
        <v>100</v>
      </c>
      <c r="H501" s="39">
        <v>0</v>
      </c>
      <c r="I501" s="41">
        <f t="shared" si="223"/>
        <v>0</v>
      </c>
      <c r="J501" s="68">
        <v>0</v>
      </c>
      <c r="K501" s="43">
        <f t="shared" si="224"/>
        <v>0</v>
      </c>
      <c r="L501" s="44">
        <f t="shared" si="229"/>
        <v>7</v>
      </c>
      <c r="M501" s="39">
        <v>5</v>
      </c>
      <c r="N501" s="40">
        <f t="shared" si="225"/>
        <v>71.428571428571431</v>
      </c>
      <c r="O501" s="39">
        <v>2</v>
      </c>
      <c r="P501" s="39">
        <v>0</v>
      </c>
      <c r="Q501" s="39">
        <v>2</v>
      </c>
      <c r="R501" s="41">
        <f t="shared" si="226"/>
        <v>28.571428571428573</v>
      </c>
      <c r="S501" s="45">
        <v>0</v>
      </c>
      <c r="T501" s="46">
        <f t="shared" si="227"/>
        <v>0</v>
      </c>
      <c r="U501" s="97"/>
    </row>
    <row r="502" spans="1:21">
      <c r="A502" s="4">
        <v>43831</v>
      </c>
      <c r="B502" s="4">
        <v>44012</v>
      </c>
      <c r="C502" s="36"/>
      <c r="D502" s="37" t="s">
        <v>17</v>
      </c>
      <c r="E502" s="81">
        <f t="shared" si="228"/>
        <v>147</v>
      </c>
      <c r="F502" s="39">
        <v>85</v>
      </c>
      <c r="G502" s="40">
        <f t="shared" si="222"/>
        <v>62.043795620437955</v>
      </c>
      <c r="H502" s="39">
        <v>52</v>
      </c>
      <c r="I502" s="41">
        <f t="shared" si="223"/>
        <v>37.956204379562045</v>
      </c>
      <c r="J502" s="68">
        <v>10</v>
      </c>
      <c r="K502" s="43">
        <f t="shared" si="224"/>
        <v>6.8027210884353737</v>
      </c>
      <c r="L502" s="44">
        <f t="shared" si="229"/>
        <v>127</v>
      </c>
      <c r="M502" s="39">
        <v>76</v>
      </c>
      <c r="N502" s="40">
        <f t="shared" si="225"/>
        <v>60.317460317460316</v>
      </c>
      <c r="O502" s="39">
        <v>20</v>
      </c>
      <c r="P502" s="39">
        <v>30</v>
      </c>
      <c r="Q502" s="39">
        <v>50</v>
      </c>
      <c r="R502" s="41">
        <f t="shared" si="226"/>
        <v>39.682539682539684</v>
      </c>
      <c r="S502" s="45">
        <v>1</v>
      </c>
      <c r="T502" s="46">
        <f t="shared" si="227"/>
        <v>0.78740157480314965</v>
      </c>
      <c r="U502" s="97"/>
    </row>
    <row r="503" spans="1:21">
      <c r="A503" s="279" t="s">
        <v>16</v>
      </c>
      <c r="B503" s="279"/>
      <c r="C503" s="279"/>
      <c r="D503" s="279"/>
      <c r="E503" s="49">
        <f t="shared" ref="E503:T503" si="230">SUM(E498:E502)</f>
        <v>154</v>
      </c>
      <c r="F503" s="51">
        <f t="shared" si="230"/>
        <v>91</v>
      </c>
      <c r="G503" s="52">
        <f t="shared" si="230"/>
        <v>312.04379562043795</v>
      </c>
      <c r="H503" s="51">
        <f t="shared" si="230"/>
        <v>53</v>
      </c>
      <c r="I503" s="52">
        <f t="shared" si="230"/>
        <v>87.956204379562053</v>
      </c>
      <c r="J503" s="51">
        <f t="shared" si="230"/>
        <v>10</v>
      </c>
      <c r="K503" s="54">
        <f t="shared" si="230"/>
        <v>6.8027210884353737</v>
      </c>
      <c r="L503" s="55">
        <f t="shared" si="230"/>
        <v>137</v>
      </c>
      <c r="M503" s="51">
        <f t="shared" si="230"/>
        <v>83</v>
      </c>
      <c r="N503" s="52">
        <f t="shared" si="230"/>
        <v>281.74603174603175</v>
      </c>
      <c r="O503" s="51">
        <f t="shared" si="230"/>
        <v>23</v>
      </c>
      <c r="P503" s="51">
        <f t="shared" si="230"/>
        <v>30</v>
      </c>
      <c r="Q503" s="51">
        <f t="shared" si="230"/>
        <v>53</v>
      </c>
      <c r="R503" s="52">
        <f t="shared" si="230"/>
        <v>118.25396825396825</v>
      </c>
      <c r="S503" s="51">
        <f t="shared" si="230"/>
        <v>1</v>
      </c>
      <c r="T503" s="56">
        <f t="shared" si="230"/>
        <v>0.78740157480314965</v>
      </c>
      <c r="U503" s="209"/>
    </row>
    <row r="504" spans="1:21" ht="15.75" thickBot="1">
      <c r="A504" s="309" t="s">
        <v>18</v>
      </c>
      <c r="B504" s="309"/>
      <c r="C504" s="309"/>
      <c r="D504" s="309"/>
      <c r="E504" s="38">
        <f>SUM(E503)</f>
        <v>154</v>
      </c>
      <c r="F504" s="60">
        <f>F503</f>
        <v>91</v>
      </c>
      <c r="G504" s="59">
        <f>IF(F504&gt;0,(F504*100/(E504-J504)),0)</f>
        <v>63.194444444444443</v>
      </c>
      <c r="H504" s="60">
        <f>H503</f>
        <v>53</v>
      </c>
      <c r="I504" s="61">
        <f>IF(H504&gt;0,(H504*100/(E504-J504)),0)</f>
        <v>36.805555555555557</v>
      </c>
      <c r="J504" s="65">
        <f>J503</f>
        <v>10</v>
      </c>
      <c r="K504" s="63">
        <f>IF(J504&gt;0,(J504*100/E504),0)</f>
        <v>6.4935064935064934</v>
      </c>
      <c r="L504" s="64">
        <f>L503</f>
        <v>137</v>
      </c>
      <c r="M504" s="60">
        <f>M503</f>
        <v>83</v>
      </c>
      <c r="N504" s="59">
        <f>IF(M504&gt;0,(M504*100/(L504-S504)),0)</f>
        <v>61.029411764705884</v>
      </c>
      <c r="O504" s="60">
        <f>O503</f>
        <v>23</v>
      </c>
      <c r="P504" s="60">
        <f>P503</f>
        <v>30</v>
      </c>
      <c r="Q504" s="60">
        <f>Q503</f>
        <v>53</v>
      </c>
      <c r="R504" s="61">
        <f>IF(Q504&gt;0,(Q504*100/(L504-S504)),0)</f>
        <v>38.970588235294116</v>
      </c>
      <c r="S504" s="65">
        <f>S503</f>
        <v>1</v>
      </c>
      <c r="T504" s="66">
        <f>IF(S504&gt;0,(S504*100/L504),0)</f>
        <v>0.72992700729927007</v>
      </c>
      <c r="U504" s="194" t="s">
        <v>19</v>
      </c>
    </row>
    <row r="505" spans="1:21" ht="15.75" thickBot="1">
      <c r="A505" s="310"/>
      <c r="B505" s="311"/>
      <c r="C505" s="311"/>
      <c r="D505" s="311"/>
      <c r="E505" s="311"/>
      <c r="F505" s="311"/>
      <c r="G505" s="311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2"/>
    </row>
    <row r="506" spans="1:21" ht="18.75">
      <c r="A506" s="215" t="s">
        <v>122</v>
      </c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3"/>
    </row>
    <row r="507" spans="1:21" ht="19.5" thickBot="1">
      <c r="A507" s="218" t="s">
        <v>75</v>
      </c>
      <c r="B507" s="219"/>
      <c r="C507" s="219"/>
      <c r="D507" s="219"/>
      <c r="E507" s="219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  <c r="R507" s="219"/>
      <c r="S507" s="219"/>
      <c r="T507" s="219"/>
      <c r="U507" s="214"/>
    </row>
    <row r="508" spans="1:21" ht="15.75" thickBo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5.75" thickBot="1">
      <c r="A509" s="221" t="s">
        <v>1</v>
      </c>
      <c r="B509" s="222"/>
      <c r="C509" s="223" t="s">
        <v>2</v>
      </c>
      <c r="D509" s="288"/>
      <c r="E509" s="295" t="s">
        <v>3</v>
      </c>
      <c r="F509" s="233"/>
      <c r="G509" s="233"/>
      <c r="H509" s="233"/>
      <c r="I509" s="233"/>
      <c r="J509" s="233"/>
      <c r="K509" s="234"/>
      <c r="L509" s="232" t="s">
        <v>4</v>
      </c>
      <c r="M509" s="233"/>
      <c r="N509" s="233"/>
      <c r="O509" s="233"/>
      <c r="P509" s="233"/>
      <c r="Q509" s="233"/>
      <c r="R509" s="233"/>
      <c r="S509" s="233"/>
      <c r="T509" s="234"/>
      <c r="U509" s="80" t="s">
        <v>5</v>
      </c>
    </row>
    <row r="510" spans="1:21">
      <c r="A510" s="235" t="s">
        <v>6</v>
      </c>
      <c r="B510" s="235" t="s">
        <v>7</v>
      </c>
      <c r="C510" s="225"/>
      <c r="D510" s="289"/>
      <c r="E510" s="296" t="s">
        <v>8</v>
      </c>
      <c r="F510" s="272" t="s">
        <v>9</v>
      </c>
      <c r="G510" s="242"/>
      <c r="H510" s="265" t="s">
        <v>10</v>
      </c>
      <c r="I510" s="266"/>
      <c r="J510" s="267" t="s">
        <v>11</v>
      </c>
      <c r="K510" s="268"/>
      <c r="L510" s="269" t="s">
        <v>8</v>
      </c>
      <c r="M510" s="272" t="s">
        <v>9</v>
      </c>
      <c r="N510" s="242"/>
      <c r="O510" s="265" t="s">
        <v>10</v>
      </c>
      <c r="P510" s="273"/>
      <c r="Q510" s="273"/>
      <c r="R510" s="266"/>
      <c r="S510" s="274" t="s">
        <v>11</v>
      </c>
      <c r="T510" s="275"/>
      <c r="U510" s="193"/>
    </row>
    <row r="511" spans="1:21">
      <c r="A511" s="236"/>
      <c r="B511" s="236"/>
      <c r="C511" s="225"/>
      <c r="D511" s="289"/>
      <c r="E511" s="297"/>
      <c r="F511" s="259" t="s">
        <v>12</v>
      </c>
      <c r="G511" s="257" t="s">
        <v>13</v>
      </c>
      <c r="H511" s="259" t="s">
        <v>12</v>
      </c>
      <c r="I511" s="261" t="s">
        <v>13</v>
      </c>
      <c r="J511" s="243" t="s">
        <v>8</v>
      </c>
      <c r="K511" s="263" t="s">
        <v>13</v>
      </c>
      <c r="L511" s="270"/>
      <c r="M511" s="259" t="s">
        <v>12</v>
      </c>
      <c r="N511" s="257" t="s">
        <v>13</v>
      </c>
      <c r="O511" s="221" t="s">
        <v>12</v>
      </c>
      <c r="P511" s="276"/>
      <c r="Q511" s="222"/>
      <c r="R511" s="261" t="s">
        <v>13</v>
      </c>
      <c r="S511" s="243" t="s">
        <v>8</v>
      </c>
      <c r="T511" s="245" t="s">
        <v>13</v>
      </c>
      <c r="U511" s="97"/>
    </row>
    <row r="512" spans="1:21" ht="15.75" thickBot="1">
      <c r="A512" s="237"/>
      <c r="B512" s="237"/>
      <c r="C512" s="227"/>
      <c r="D512" s="290"/>
      <c r="E512" s="298"/>
      <c r="F512" s="260"/>
      <c r="G512" s="258"/>
      <c r="H512" s="260"/>
      <c r="I512" s="262"/>
      <c r="J512" s="244"/>
      <c r="K512" s="264"/>
      <c r="L512" s="271"/>
      <c r="M512" s="260"/>
      <c r="N512" s="258"/>
      <c r="O512" s="2" t="s">
        <v>14</v>
      </c>
      <c r="P512" s="3" t="s">
        <v>15</v>
      </c>
      <c r="Q512" s="3" t="s">
        <v>16</v>
      </c>
      <c r="R512" s="262"/>
      <c r="S512" s="244"/>
      <c r="T512" s="246"/>
      <c r="U512" s="97"/>
    </row>
    <row r="513" spans="1:21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97"/>
    </row>
    <row r="514" spans="1:21">
      <c r="A514" s="4">
        <v>43831</v>
      </c>
      <c r="B514" s="4">
        <v>44012</v>
      </c>
      <c r="C514" s="36"/>
      <c r="D514" s="37" t="s">
        <v>24</v>
      </c>
      <c r="E514" s="81">
        <f>F514+H514+J514</f>
        <v>1</v>
      </c>
      <c r="F514" s="39">
        <v>1</v>
      </c>
      <c r="G514" s="40">
        <f t="shared" ref="G514:G518" si="231">IF(F514&gt;0,(F514*100/(E514-J514)),0)</f>
        <v>100</v>
      </c>
      <c r="H514" s="39">
        <v>0</v>
      </c>
      <c r="I514" s="41">
        <f t="shared" ref="I514:I518" si="232">IF(H514&gt;0,(H514*100/(E514-J514)),0)</f>
        <v>0</v>
      </c>
      <c r="J514" s="68">
        <v>0</v>
      </c>
      <c r="K514" s="43">
        <f t="shared" ref="K514:K518" si="233">IF(J514&gt;0,(J514*100/(E514)),0)</f>
        <v>0</v>
      </c>
      <c r="L514" s="44">
        <f>M514+Q514+S514</f>
        <v>0</v>
      </c>
      <c r="M514" s="39">
        <v>0</v>
      </c>
      <c r="N514" s="40">
        <f t="shared" ref="N514:N518" si="234">IF(M514&gt;0,(M514*100/(L514-S514)),0)</f>
        <v>0</v>
      </c>
      <c r="O514" s="39">
        <v>0</v>
      </c>
      <c r="P514" s="39">
        <v>0</v>
      </c>
      <c r="Q514" s="39">
        <v>0</v>
      </c>
      <c r="R514" s="41">
        <f t="shared" ref="R514:R518" si="235">IF(Q514&gt;0,(Q514*100/(L514-S514)),0)</f>
        <v>0</v>
      </c>
      <c r="S514" s="45">
        <v>0</v>
      </c>
      <c r="T514" s="46">
        <f t="shared" ref="T514:T518" si="236">IF(S514&gt;0,(S514*100/(L514)),0)</f>
        <v>0</v>
      </c>
      <c r="U514" s="189"/>
    </row>
    <row r="515" spans="1:21">
      <c r="A515" s="4">
        <v>43831</v>
      </c>
      <c r="B515" s="4">
        <v>44012</v>
      </c>
      <c r="C515" s="36"/>
      <c r="D515" s="37" t="s">
        <v>23</v>
      </c>
      <c r="E515" s="81">
        <f t="shared" ref="E515:E518" si="237">F515+H515+J515</f>
        <v>1</v>
      </c>
      <c r="F515" s="39">
        <v>1</v>
      </c>
      <c r="G515" s="40">
        <f t="shared" si="231"/>
        <v>100</v>
      </c>
      <c r="H515" s="39">
        <v>0</v>
      </c>
      <c r="I515" s="41">
        <f t="shared" si="232"/>
        <v>0</v>
      </c>
      <c r="J515" s="68">
        <v>0</v>
      </c>
      <c r="K515" s="43">
        <f t="shared" si="233"/>
        <v>0</v>
      </c>
      <c r="L515" s="44">
        <f t="shared" ref="L515:L518" si="238">M515+Q515+S515</f>
        <v>0</v>
      </c>
      <c r="M515" s="39">
        <v>0</v>
      </c>
      <c r="N515" s="40">
        <f t="shared" si="234"/>
        <v>0</v>
      </c>
      <c r="O515" s="39">
        <v>0</v>
      </c>
      <c r="P515" s="39">
        <v>0</v>
      </c>
      <c r="Q515" s="39">
        <v>0</v>
      </c>
      <c r="R515" s="41">
        <f t="shared" si="235"/>
        <v>0</v>
      </c>
      <c r="S515" s="45">
        <v>0</v>
      </c>
      <c r="T515" s="46">
        <f t="shared" si="236"/>
        <v>0</v>
      </c>
      <c r="U515" s="195"/>
    </row>
    <row r="516" spans="1:21">
      <c r="A516" s="4">
        <v>43831</v>
      </c>
      <c r="B516" s="4">
        <v>44012</v>
      </c>
      <c r="C516" s="36"/>
      <c r="D516" s="37" t="s">
        <v>25</v>
      </c>
      <c r="E516" s="81">
        <f t="shared" si="237"/>
        <v>6</v>
      </c>
      <c r="F516" s="39">
        <v>6</v>
      </c>
      <c r="G516" s="40">
        <f t="shared" si="231"/>
        <v>100</v>
      </c>
      <c r="H516" s="39">
        <v>0</v>
      </c>
      <c r="I516" s="41">
        <f t="shared" si="232"/>
        <v>0</v>
      </c>
      <c r="J516" s="68">
        <v>0</v>
      </c>
      <c r="K516" s="43">
        <f t="shared" si="233"/>
        <v>0</v>
      </c>
      <c r="L516" s="44">
        <f t="shared" si="238"/>
        <v>9</v>
      </c>
      <c r="M516" s="39">
        <v>7</v>
      </c>
      <c r="N516" s="40">
        <f t="shared" si="234"/>
        <v>77.777777777777771</v>
      </c>
      <c r="O516" s="39">
        <v>2</v>
      </c>
      <c r="P516" s="39">
        <v>0</v>
      </c>
      <c r="Q516" s="39">
        <v>2</v>
      </c>
      <c r="R516" s="41">
        <f t="shared" si="235"/>
        <v>22.222222222222221</v>
      </c>
      <c r="S516" s="45">
        <v>0</v>
      </c>
      <c r="T516" s="46">
        <f t="shared" si="236"/>
        <v>0</v>
      </c>
      <c r="U516" s="189"/>
    </row>
    <row r="517" spans="1:21">
      <c r="A517" s="4">
        <v>43831</v>
      </c>
      <c r="B517" s="4">
        <v>44012</v>
      </c>
      <c r="C517" s="36"/>
      <c r="D517" s="37" t="s">
        <v>17</v>
      </c>
      <c r="E517" s="81">
        <f t="shared" si="237"/>
        <v>42</v>
      </c>
      <c r="F517" s="39">
        <v>26</v>
      </c>
      <c r="G517" s="40">
        <f t="shared" si="231"/>
        <v>70.270270270270274</v>
      </c>
      <c r="H517" s="39">
        <v>11</v>
      </c>
      <c r="I517" s="41">
        <f t="shared" si="232"/>
        <v>29.72972972972973</v>
      </c>
      <c r="J517" s="68">
        <v>5</v>
      </c>
      <c r="K517" s="43">
        <f t="shared" si="233"/>
        <v>11.904761904761905</v>
      </c>
      <c r="L517" s="44">
        <f t="shared" si="238"/>
        <v>74</v>
      </c>
      <c r="M517" s="39">
        <v>23</v>
      </c>
      <c r="N517" s="40">
        <f t="shared" si="234"/>
        <v>31.081081081081081</v>
      </c>
      <c r="O517" s="39">
        <v>29</v>
      </c>
      <c r="P517" s="39">
        <v>22</v>
      </c>
      <c r="Q517" s="39">
        <v>51</v>
      </c>
      <c r="R517" s="41">
        <f t="shared" si="235"/>
        <v>68.918918918918919</v>
      </c>
      <c r="S517" s="45">
        <v>0</v>
      </c>
      <c r="T517" s="46">
        <f t="shared" si="236"/>
        <v>0</v>
      </c>
      <c r="U517" s="97"/>
    </row>
    <row r="518" spans="1:21" hidden="1">
      <c r="A518" s="4">
        <v>43647</v>
      </c>
      <c r="B518" s="4">
        <v>43830</v>
      </c>
      <c r="C518" s="36"/>
      <c r="D518" s="37" t="s">
        <v>26</v>
      </c>
      <c r="E518" s="81">
        <f t="shared" si="237"/>
        <v>0</v>
      </c>
      <c r="F518" s="39">
        <v>0</v>
      </c>
      <c r="G518" s="40">
        <f t="shared" si="231"/>
        <v>0</v>
      </c>
      <c r="H518" s="39">
        <v>0</v>
      </c>
      <c r="I518" s="41">
        <f t="shared" si="232"/>
        <v>0</v>
      </c>
      <c r="J518" s="68">
        <v>0</v>
      </c>
      <c r="K518" s="43">
        <f t="shared" si="233"/>
        <v>0</v>
      </c>
      <c r="L518" s="44">
        <f t="shared" si="238"/>
        <v>0</v>
      </c>
      <c r="M518" s="39">
        <v>0</v>
      </c>
      <c r="N518" s="40">
        <f t="shared" si="234"/>
        <v>0</v>
      </c>
      <c r="O518" s="39">
        <v>0</v>
      </c>
      <c r="P518" s="39">
        <v>0</v>
      </c>
      <c r="Q518" s="39">
        <v>0</v>
      </c>
      <c r="R518" s="41">
        <f t="shared" si="235"/>
        <v>0</v>
      </c>
      <c r="S518" s="45">
        <v>0</v>
      </c>
      <c r="T518" s="46">
        <f t="shared" si="236"/>
        <v>0</v>
      </c>
      <c r="U518" s="97"/>
    </row>
    <row r="519" spans="1:21">
      <c r="A519" s="279" t="s">
        <v>16</v>
      </c>
      <c r="B519" s="279"/>
      <c r="C519" s="279"/>
      <c r="D519" s="279"/>
      <c r="E519" s="49">
        <f t="shared" ref="E519:T519" si="239">SUM(E514:E518)</f>
        <v>50</v>
      </c>
      <c r="F519" s="51">
        <f t="shared" si="239"/>
        <v>34</v>
      </c>
      <c r="G519" s="52">
        <f t="shared" si="239"/>
        <v>370.27027027027026</v>
      </c>
      <c r="H519" s="51">
        <f t="shared" si="239"/>
        <v>11</v>
      </c>
      <c r="I519" s="52">
        <f t="shared" si="239"/>
        <v>29.72972972972973</v>
      </c>
      <c r="J519" s="51">
        <f t="shared" si="239"/>
        <v>5</v>
      </c>
      <c r="K519" s="54">
        <f t="shared" si="239"/>
        <v>11.904761904761905</v>
      </c>
      <c r="L519" s="55">
        <f t="shared" si="239"/>
        <v>83</v>
      </c>
      <c r="M519" s="51">
        <f t="shared" si="239"/>
        <v>30</v>
      </c>
      <c r="N519" s="52">
        <f t="shared" si="239"/>
        <v>108.85885885885885</v>
      </c>
      <c r="O519" s="51">
        <f t="shared" si="239"/>
        <v>31</v>
      </c>
      <c r="P519" s="51">
        <f t="shared" si="239"/>
        <v>22</v>
      </c>
      <c r="Q519" s="51">
        <f t="shared" si="239"/>
        <v>53</v>
      </c>
      <c r="R519" s="52">
        <f t="shared" si="239"/>
        <v>91.141141141141134</v>
      </c>
      <c r="S519" s="51">
        <f t="shared" si="239"/>
        <v>0</v>
      </c>
      <c r="T519" s="56">
        <f t="shared" si="239"/>
        <v>0</v>
      </c>
      <c r="U519" s="111"/>
    </row>
    <row r="520" spans="1:21" ht="15.75" thickBot="1">
      <c r="A520" s="281" t="s">
        <v>18</v>
      </c>
      <c r="B520" s="281"/>
      <c r="C520" s="281"/>
      <c r="D520" s="281"/>
      <c r="E520" s="38">
        <f>SUM(E519)</f>
        <v>50</v>
      </c>
      <c r="F520" s="60">
        <f>F519</f>
        <v>34</v>
      </c>
      <c r="G520" s="59">
        <f>IF(F520&gt;0,(F520*100/(E520-J520)),0)</f>
        <v>75.555555555555557</v>
      </c>
      <c r="H520" s="60">
        <f>H519</f>
        <v>11</v>
      </c>
      <c r="I520" s="61">
        <f>IF(H520&gt;0,(H520*100/(E520-J520)),0)</f>
        <v>24.444444444444443</v>
      </c>
      <c r="J520" s="65">
        <f>J519</f>
        <v>5</v>
      </c>
      <c r="K520" s="63">
        <f>IF(J520&gt;0,(J520*100/E520),0)</f>
        <v>10</v>
      </c>
      <c r="L520" s="64">
        <f>L519</f>
        <v>83</v>
      </c>
      <c r="M520" s="60">
        <f>M519</f>
        <v>30</v>
      </c>
      <c r="N520" s="59">
        <f>IF(M520&gt;0,(M520*100/(L520-S520)),0)</f>
        <v>36.144578313253014</v>
      </c>
      <c r="O520" s="60">
        <f>O519</f>
        <v>31</v>
      </c>
      <c r="P520" s="60">
        <f>P519</f>
        <v>22</v>
      </c>
      <c r="Q520" s="60">
        <f>Q519</f>
        <v>53</v>
      </c>
      <c r="R520" s="61">
        <f>IF(Q520&gt;0,(Q520*100/(L520-S520)),0)</f>
        <v>63.855421686746986</v>
      </c>
      <c r="S520" s="65">
        <f>S519</f>
        <v>0</v>
      </c>
      <c r="T520" s="66">
        <f>IF(S520&gt;0,(S520*100/L520),0)</f>
        <v>0</v>
      </c>
      <c r="U520" s="210" t="s">
        <v>19</v>
      </c>
    </row>
    <row r="521" spans="1:21" ht="15.75" thickBot="1">
      <c r="A521" s="283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5"/>
    </row>
    <row r="522" spans="1:21" ht="18.75">
      <c r="A522" s="215" t="s">
        <v>123</v>
      </c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3"/>
    </row>
    <row r="523" spans="1:21" ht="19.5" thickBot="1">
      <c r="A523" s="218" t="s">
        <v>76</v>
      </c>
      <c r="B523" s="219"/>
      <c r="C523" s="219"/>
      <c r="D523" s="219"/>
      <c r="E523" s="219"/>
      <c r="F523" s="219"/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  <c r="R523" s="219"/>
      <c r="S523" s="219"/>
      <c r="T523" s="219"/>
      <c r="U523" s="214"/>
    </row>
    <row r="524" spans="1:21" ht="15.75" thickBo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5.75" thickBot="1">
      <c r="A525" s="221" t="s">
        <v>1</v>
      </c>
      <c r="B525" s="222"/>
      <c r="C525" s="333" t="s">
        <v>2</v>
      </c>
      <c r="D525" s="334"/>
      <c r="E525" s="295" t="s">
        <v>3</v>
      </c>
      <c r="F525" s="233"/>
      <c r="G525" s="233"/>
      <c r="H525" s="233"/>
      <c r="I525" s="233"/>
      <c r="J525" s="233"/>
      <c r="K525" s="234"/>
      <c r="L525" s="232" t="s">
        <v>4</v>
      </c>
      <c r="M525" s="233"/>
      <c r="N525" s="233"/>
      <c r="O525" s="233"/>
      <c r="P525" s="233"/>
      <c r="Q525" s="233"/>
      <c r="R525" s="233"/>
      <c r="S525" s="233"/>
      <c r="T525" s="234"/>
      <c r="U525" s="80" t="s">
        <v>5</v>
      </c>
    </row>
    <row r="526" spans="1:21">
      <c r="A526" s="235" t="s">
        <v>6</v>
      </c>
      <c r="B526" s="235" t="s">
        <v>7</v>
      </c>
      <c r="C526" s="335"/>
      <c r="D526" s="336"/>
      <c r="E526" s="296" t="s">
        <v>8</v>
      </c>
      <c r="F526" s="272" t="s">
        <v>9</v>
      </c>
      <c r="G526" s="242"/>
      <c r="H526" s="265" t="s">
        <v>10</v>
      </c>
      <c r="I526" s="266"/>
      <c r="J526" s="267" t="s">
        <v>11</v>
      </c>
      <c r="K526" s="268"/>
      <c r="L526" s="269" t="s">
        <v>8</v>
      </c>
      <c r="M526" s="272" t="s">
        <v>9</v>
      </c>
      <c r="N526" s="242"/>
      <c r="O526" s="265" t="s">
        <v>10</v>
      </c>
      <c r="P526" s="273"/>
      <c r="Q526" s="273"/>
      <c r="R526" s="266"/>
      <c r="S526" s="274" t="s">
        <v>11</v>
      </c>
      <c r="T526" s="275"/>
      <c r="U526" s="193"/>
    </row>
    <row r="527" spans="1:21">
      <c r="A527" s="236"/>
      <c r="B527" s="236"/>
      <c r="C527" s="335"/>
      <c r="D527" s="336"/>
      <c r="E527" s="297"/>
      <c r="F527" s="259" t="s">
        <v>12</v>
      </c>
      <c r="G527" s="257" t="s">
        <v>13</v>
      </c>
      <c r="H527" s="259" t="s">
        <v>12</v>
      </c>
      <c r="I527" s="261" t="s">
        <v>13</v>
      </c>
      <c r="J527" s="243" t="s">
        <v>8</v>
      </c>
      <c r="K527" s="263" t="s">
        <v>13</v>
      </c>
      <c r="L527" s="270"/>
      <c r="M527" s="259" t="s">
        <v>12</v>
      </c>
      <c r="N527" s="257" t="s">
        <v>13</v>
      </c>
      <c r="O527" s="221" t="s">
        <v>12</v>
      </c>
      <c r="P527" s="276"/>
      <c r="Q527" s="222"/>
      <c r="R527" s="261" t="s">
        <v>13</v>
      </c>
      <c r="S527" s="243" t="s">
        <v>8</v>
      </c>
      <c r="T527" s="245" t="s">
        <v>13</v>
      </c>
      <c r="U527" s="97"/>
    </row>
    <row r="528" spans="1:21" ht="15.75" thickBot="1">
      <c r="A528" s="237"/>
      <c r="B528" s="237"/>
      <c r="C528" s="337"/>
      <c r="D528" s="338"/>
      <c r="E528" s="298"/>
      <c r="F528" s="260"/>
      <c r="G528" s="258"/>
      <c r="H528" s="260"/>
      <c r="I528" s="262"/>
      <c r="J528" s="244"/>
      <c r="K528" s="264"/>
      <c r="L528" s="271"/>
      <c r="M528" s="260"/>
      <c r="N528" s="258"/>
      <c r="O528" s="2" t="s">
        <v>14</v>
      </c>
      <c r="P528" s="3" t="s">
        <v>15</v>
      </c>
      <c r="Q528" s="3" t="s">
        <v>16</v>
      </c>
      <c r="R528" s="262"/>
      <c r="S528" s="244"/>
      <c r="T528" s="246"/>
      <c r="U528" s="211"/>
    </row>
    <row r="529" spans="1:21" ht="15.75" thickBot="1">
      <c r="A529" s="247"/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97"/>
    </row>
    <row r="530" spans="1:21">
      <c r="A530" s="4">
        <v>43831</v>
      </c>
      <c r="B530" s="4">
        <v>44012</v>
      </c>
      <c r="C530" s="5"/>
      <c r="D530" s="109" t="s">
        <v>17</v>
      </c>
      <c r="E530" s="84">
        <f>F530+H530+J530</f>
        <v>37</v>
      </c>
      <c r="F530" s="10">
        <v>24</v>
      </c>
      <c r="G530" s="74">
        <f>IF(F530&gt;0,(F530*100/(E530-J530)),0)</f>
        <v>66.666666666666671</v>
      </c>
      <c r="H530" s="10">
        <v>12</v>
      </c>
      <c r="I530" s="75">
        <f>IF(H530&gt;0,(H530*100/(E530-J530)),0)</f>
        <v>33.333333333333336</v>
      </c>
      <c r="J530" s="12">
        <v>1</v>
      </c>
      <c r="K530" s="76">
        <f>IF(J530&gt;0,(J530*100/(E530)),0)</f>
        <v>2.7027027027027026</v>
      </c>
      <c r="L530" s="14">
        <f>M530+Q530+S530</f>
        <v>67</v>
      </c>
      <c r="M530" s="10">
        <v>19</v>
      </c>
      <c r="N530" s="74">
        <f>IF(M530&gt;0,(M530*100/(L530-S530)),0)</f>
        <v>29.23076923076923</v>
      </c>
      <c r="O530" s="10">
        <v>22</v>
      </c>
      <c r="P530" s="10">
        <v>24</v>
      </c>
      <c r="Q530" s="10">
        <v>46</v>
      </c>
      <c r="R530" s="75">
        <f>IF(Q530&gt;0,(Q530*100/(L530-S530)),0)</f>
        <v>70.769230769230774</v>
      </c>
      <c r="S530" s="15">
        <v>2</v>
      </c>
      <c r="T530" s="77">
        <f>IF(S530&gt;0,(S530*100/(L530)),0)</f>
        <v>2.9850746268656718</v>
      </c>
      <c r="U530" s="189"/>
    </row>
    <row r="531" spans="1:21">
      <c r="A531" s="279" t="s">
        <v>16</v>
      </c>
      <c r="B531" s="279"/>
      <c r="C531" s="279"/>
      <c r="D531" s="279"/>
      <c r="E531" s="49">
        <f t="shared" ref="E531" si="240">SUM(E530:E530)</f>
        <v>37</v>
      </c>
      <c r="F531" s="51">
        <f t="shared" ref="F531:T531" si="241">SUM(F530:F530)</f>
        <v>24</v>
      </c>
      <c r="G531" s="52">
        <f t="shared" si="241"/>
        <v>66.666666666666671</v>
      </c>
      <c r="H531" s="51">
        <f t="shared" si="241"/>
        <v>12</v>
      </c>
      <c r="I531" s="52">
        <f t="shared" si="241"/>
        <v>33.333333333333336</v>
      </c>
      <c r="J531" s="51">
        <f t="shared" si="241"/>
        <v>1</v>
      </c>
      <c r="K531" s="54">
        <f t="shared" si="241"/>
        <v>2.7027027027027026</v>
      </c>
      <c r="L531" s="55">
        <f t="shared" si="241"/>
        <v>67</v>
      </c>
      <c r="M531" s="51">
        <f t="shared" si="241"/>
        <v>19</v>
      </c>
      <c r="N531" s="52">
        <f t="shared" si="241"/>
        <v>29.23076923076923</v>
      </c>
      <c r="O531" s="51">
        <f t="shared" si="241"/>
        <v>22</v>
      </c>
      <c r="P531" s="51">
        <f t="shared" si="241"/>
        <v>24</v>
      </c>
      <c r="Q531" s="51">
        <f t="shared" si="241"/>
        <v>46</v>
      </c>
      <c r="R531" s="52">
        <f t="shared" si="241"/>
        <v>70.769230769230774</v>
      </c>
      <c r="S531" s="51">
        <f t="shared" si="241"/>
        <v>2</v>
      </c>
      <c r="T531" s="56">
        <f t="shared" si="241"/>
        <v>2.9850746268656718</v>
      </c>
      <c r="U531" s="97"/>
    </row>
    <row r="532" spans="1:21" ht="15.75" thickBot="1">
      <c r="A532" s="281" t="s">
        <v>18</v>
      </c>
      <c r="B532" s="281"/>
      <c r="C532" s="281"/>
      <c r="D532" s="281"/>
      <c r="E532" s="38">
        <f>SUM(E531)</f>
        <v>37</v>
      </c>
      <c r="F532" s="60">
        <f>F531</f>
        <v>24</v>
      </c>
      <c r="G532" s="59">
        <f>IF(F532&gt;0,(F532*100/(E532-J532)),0)</f>
        <v>66.666666666666671</v>
      </c>
      <c r="H532" s="60">
        <f>H531</f>
        <v>12</v>
      </c>
      <c r="I532" s="61">
        <f>IF(H532&gt;0,(H532*100/(E532-J532)),0)</f>
        <v>33.333333333333336</v>
      </c>
      <c r="J532" s="65">
        <f>J531</f>
        <v>1</v>
      </c>
      <c r="K532" s="63">
        <f>IF(J532&gt;0,(J532*100/E532),0)</f>
        <v>2.7027027027027026</v>
      </c>
      <c r="L532" s="64">
        <f>L531</f>
        <v>67</v>
      </c>
      <c r="M532" s="60">
        <f>M531</f>
        <v>19</v>
      </c>
      <c r="N532" s="59">
        <f>IF(M532&gt;0,(M532*100/(L532-S532)),0)</f>
        <v>29.23076923076923</v>
      </c>
      <c r="O532" s="60">
        <f>O531</f>
        <v>22</v>
      </c>
      <c r="P532" s="60">
        <f>P531</f>
        <v>24</v>
      </c>
      <c r="Q532" s="60">
        <f>Q531</f>
        <v>46</v>
      </c>
      <c r="R532" s="61">
        <f>IF(Q532&gt;0,(Q532*100/(L532-S532)),0)</f>
        <v>70.769230769230774</v>
      </c>
      <c r="S532" s="65">
        <f>S531</f>
        <v>2</v>
      </c>
      <c r="T532" s="66">
        <f>IF(S532&gt;0,(S532*100/L532),0)</f>
        <v>2.9850746268656718</v>
      </c>
      <c r="U532" s="203" t="s">
        <v>19</v>
      </c>
    </row>
    <row r="533" spans="1:21" ht="15.75" thickBot="1">
      <c r="A533" s="283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5"/>
    </row>
    <row r="534" spans="1:21" ht="18.75">
      <c r="A534" s="215" t="s">
        <v>124</v>
      </c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3"/>
    </row>
    <row r="535" spans="1:21" ht="19.5" thickBot="1">
      <c r="A535" s="218" t="s">
        <v>77</v>
      </c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  <c r="R535" s="219"/>
      <c r="S535" s="219"/>
      <c r="T535" s="219"/>
      <c r="U535" s="214"/>
    </row>
    <row r="536" spans="1:21" ht="15.75" thickBo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5.75" thickBot="1">
      <c r="A537" s="221" t="s">
        <v>1</v>
      </c>
      <c r="B537" s="222"/>
      <c r="C537" s="333" t="s">
        <v>2</v>
      </c>
      <c r="D537" s="334"/>
      <c r="E537" s="295" t="s">
        <v>3</v>
      </c>
      <c r="F537" s="233"/>
      <c r="G537" s="233"/>
      <c r="H537" s="233"/>
      <c r="I537" s="233"/>
      <c r="J537" s="233"/>
      <c r="K537" s="234"/>
      <c r="L537" s="232" t="s">
        <v>4</v>
      </c>
      <c r="M537" s="233"/>
      <c r="N537" s="233"/>
      <c r="O537" s="233"/>
      <c r="P537" s="233"/>
      <c r="Q537" s="233"/>
      <c r="R537" s="233"/>
      <c r="S537" s="233"/>
      <c r="T537" s="234"/>
      <c r="U537" s="80" t="s">
        <v>5</v>
      </c>
    </row>
    <row r="538" spans="1:21">
      <c r="A538" s="235" t="s">
        <v>6</v>
      </c>
      <c r="B538" s="235" t="s">
        <v>7</v>
      </c>
      <c r="C538" s="335"/>
      <c r="D538" s="336"/>
      <c r="E538" s="296" t="s">
        <v>8</v>
      </c>
      <c r="F538" s="272" t="s">
        <v>9</v>
      </c>
      <c r="G538" s="242"/>
      <c r="H538" s="265" t="s">
        <v>10</v>
      </c>
      <c r="I538" s="266"/>
      <c r="J538" s="267" t="s">
        <v>11</v>
      </c>
      <c r="K538" s="268"/>
      <c r="L538" s="269" t="s">
        <v>8</v>
      </c>
      <c r="M538" s="272" t="s">
        <v>9</v>
      </c>
      <c r="N538" s="242"/>
      <c r="O538" s="265" t="s">
        <v>10</v>
      </c>
      <c r="P538" s="273"/>
      <c r="Q538" s="273"/>
      <c r="R538" s="266"/>
      <c r="S538" s="274" t="s">
        <v>11</v>
      </c>
      <c r="T538" s="275"/>
      <c r="U538" s="193"/>
    </row>
    <row r="539" spans="1:21">
      <c r="A539" s="236"/>
      <c r="B539" s="236"/>
      <c r="C539" s="335"/>
      <c r="D539" s="336"/>
      <c r="E539" s="297"/>
      <c r="F539" s="259" t="s">
        <v>12</v>
      </c>
      <c r="G539" s="257" t="s">
        <v>13</v>
      </c>
      <c r="H539" s="259" t="s">
        <v>12</v>
      </c>
      <c r="I539" s="261" t="s">
        <v>13</v>
      </c>
      <c r="J539" s="243" t="s">
        <v>8</v>
      </c>
      <c r="K539" s="263" t="s">
        <v>13</v>
      </c>
      <c r="L539" s="270"/>
      <c r="M539" s="259" t="s">
        <v>12</v>
      </c>
      <c r="N539" s="257" t="s">
        <v>13</v>
      </c>
      <c r="O539" s="221" t="s">
        <v>12</v>
      </c>
      <c r="P539" s="276"/>
      <c r="Q539" s="222"/>
      <c r="R539" s="261" t="s">
        <v>13</v>
      </c>
      <c r="S539" s="243" t="s">
        <v>8</v>
      </c>
      <c r="T539" s="245" t="s">
        <v>13</v>
      </c>
      <c r="U539" s="97"/>
    </row>
    <row r="540" spans="1:21" ht="15.75" thickBot="1">
      <c r="A540" s="237"/>
      <c r="B540" s="237"/>
      <c r="C540" s="337"/>
      <c r="D540" s="338"/>
      <c r="E540" s="298"/>
      <c r="F540" s="260"/>
      <c r="G540" s="258"/>
      <c r="H540" s="260"/>
      <c r="I540" s="262"/>
      <c r="J540" s="244"/>
      <c r="K540" s="264"/>
      <c r="L540" s="271"/>
      <c r="M540" s="260"/>
      <c r="N540" s="258"/>
      <c r="O540" s="2" t="s">
        <v>14</v>
      </c>
      <c r="P540" s="3" t="s">
        <v>15</v>
      </c>
      <c r="Q540" s="3" t="s">
        <v>16</v>
      </c>
      <c r="R540" s="262"/>
      <c r="S540" s="244"/>
      <c r="T540" s="246"/>
      <c r="U540" s="211"/>
    </row>
    <row r="541" spans="1:21" ht="15.75" thickBot="1">
      <c r="A541" s="247"/>
      <c r="B541" s="248"/>
      <c r="C541" s="248"/>
      <c r="D541" s="248"/>
      <c r="E541" s="248"/>
      <c r="F541" s="248"/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97"/>
    </row>
    <row r="542" spans="1:21">
      <c r="A542" s="4">
        <v>43831</v>
      </c>
      <c r="B542" s="4">
        <v>44012</v>
      </c>
      <c r="C542" s="5"/>
      <c r="D542" s="109" t="s">
        <v>17</v>
      </c>
      <c r="E542" s="84">
        <f>F542+H542+J542</f>
        <v>64</v>
      </c>
      <c r="F542" s="10">
        <v>45</v>
      </c>
      <c r="G542" s="74">
        <f>IF(F542&gt;0,(F542*100/(E542-J542)),0)</f>
        <v>71.428571428571431</v>
      </c>
      <c r="H542" s="10">
        <v>18</v>
      </c>
      <c r="I542" s="75">
        <f>IF(H542&gt;0,(H542*100/(E542-J542)),0)</f>
        <v>28.571428571428573</v>
      </c>
      <c r="J542" s="12">
        <v>1</v>
      </c>
      <c r="K542" s="76">
        <f>IF(J542&gt;0,(J542*100/(E542)),0)</f>
        <v>1.5625</v>
      </c>
      <c r="L542" s="14">
        <f>M542+Q542+S542</f>
        <v>122</v>
      </c>
      <c r="M542" s="10">
        <v>32</v>
      </c>
      <c r="N542" s="74">
        <f>IF(M542&gt;0,(M542*100/(L542-S542)),0)</f>
        <v>26.890756302521009</v>
      </c>
      <c r="O542" s="10">
        <v>29</v>
      </c>
      <c r="P542" s="10">
        <v>58</v>
      </c>
      <c r="Q542" s="10">
        <v>87</v>
      </c>
      <c r="R542" s="75">
        <f>IF(Q542&gt;0,(Q542*100/(L542-S542)),0)</f>
        <v>73.109243697478988</v>
      </c>
      <c r="S542" s="15">
        <v>3</v>
      </c>
      <c r="T542" s="77">
        <f>IF(S542&gt;0,(S542*100/(L542)),0)</f>
        <v>2.459016393442623</v>
      </c>
      <c r="U542" s="189"/>
    </row>
    <row r="543" spans="1:21">
      <c r="A543" s="279" t="s">
        <v>16</v>
      </c>
      <c r="B543" s="279"/>
      <c r="C543" s="279"/>
      <c r="D543" s="279"/>
      <c r="E543" s="49">
        <f t="shared" ref="E543" si="242">SUM(E542:E542)</f>
        <v>64</v>
      </c>
      <c r="F543" s="51">
        <f t="shared" ref="F543:T543" si="243">SUM(F542:F542)</f>
        <v>45</v>
      </c>
      <c r="G543" s="52">
        <f t="shared" si="243"/>
        <v>71.428571428571431</v>
      </c>
      <c r="H543" s="51">
        <f t="shared" si="243"/>
        <v>18</v>
      </c>
      <c r="I543" s="52">
        <f t="shared" si="243"/>
        <v>28.571428571428573</v>
      </c>
      <c r="J543" s="51">
        <f t="shared" si="243"/>
        <v>1</v>
      </c>
      <c r="K543" s="54">
        <f t="shared" si="243"/>
        <v>1.5625</v>
      </c>
      <c r="L543" s="55">
        <f t="shared" si="243"/>
        <v>122</v>
      </c>
      <c r="M543" s="51">
        <f t="shared" si="243"/>
        <v>32</v>
      </c>
      <c r="N543" s="52">
        <f t="shared" si="243"/>
        <v>26.890756302521009</v>
      </c>
      <c r="O543" s="51">
        <f t="shared" si="243"/>
        <v>29</v>
      </c>
      <c r="P543" s="51">
        <f t="shared" si="243"/>
        <v>58</v>
      </c>
      <c r="Q543" s="51">
        <f t="shared" si="243"/>
        <v>87</v>
      </c>
      <c r="R543" s="52">
        <f t="shared" si="243"/>
        <v>73.109243697478988</v>
      </c>
      <c r="S543" s="51">
        <f t="shared" si="243"/>
        <v>3</v>
      </c>
      <c r="T543" s="56">
        <f t="shared" si="243"/>
        <v>2.459016393442623</v>
      </c>
      <c r="U543" s="97"/>
    </row>
    <row r="544" spans="1:21" ht="15.75" thickBot="1">
      <c r="A544" s="281" t="s">
        <v>18</v>
      </c>
      <c r="B544" s="281"/>
      <c r="C544" s="281"/>
      <c r="D544" s="281"/>
      <c r="E544" s="38">
        <f>SUM(E543)</f>
        <v>64</v>
      </c>
      <c r="F544" s="60">
        <f>F543</f>
        <v>45</v>
      </c>
      <c r="G544" s="59">
        <f>IF(F544&gt;0,(F544*100/(E544-J544)),0)</f>
        <v>71.428571428571431</v>
      </c>
      <c r="H544" s="60">
        <f>H543</f>
        <v>18</v>
      </c>
      <c r="I544" s="61">
        <f>IF(H544&gt;0,(H544*100/(E544-J544)),0)</f>
        <v>28.571428571428573</v>
      </c>
      <c r="J544" s="65">
        <f>J543</f>
        <v>1</v>
      </c>
      <c r="K544" s="63">
        <f>IF(J544&gt;0,(J544*100/E544),0)</f>
        <v>1.5625</v>
      </c>
      <c r="L544" s="64">
        <f>L543</f>
        <v>122</v>
      </c>
      <c r="M544" s="60">
        <f>M543</f>
        <v>32</v>
      </c>
      <c r="N544" s="59">
        <f>IF(M544&gt;0,(M544*100/(L544-S544)),0)</f>
        <v>26.890756302521009</v>
      </c>
      <c r="O544" s="60">
        <f>O543</f>
        <v>29</v>
      </c>
      <c r="P544" s="60">
        <f>P543</f>
        <v>58</v>
      </c>
      <c r="Q544" s="60">
        <f>Q543</f>
        <v>87</v>
      </c>
      <c r="R544" s="61">
        <f>IF(Q544&gt;0,(Q544*100/(L544-S544)),0)</f>
        <v>73.109243697478988</v>
      </c>
      <c r="S544" s="65">
        <f>S543</f>
        <v>3</v>
      </c>
      <c r="T544" s="66">
        <f>IF(S544&gt;0,(S544*100/L544),0)</f>
        <v>2.459016393442623</v>
      </c>
      <c r="U544" s="203" t="s">
        <v>19</v>
      </c>
    </row>
    <row r="545" spans="1:21" ht="15.75" thickBot="1">
      <c r="A545" s="283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5"/>
    </row>
    <row r="546" spans="1:21" ht="18.75">
      <c r="A546" s="215" t="s">
        <v>125</v>
      </c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3"/>
    </row>
    <row r="547" spans="1:21" ht="19.5" thickBot="1">
      <c r="A547" s="218" t="s">
        <v>78</v>
      </c>
      <c r="B547" s="219"/>
      <c r="C547" s="219"/>
      <c r="D547" s="219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  <c r="R547" s="219"/>
      <c r="S547" s="219"/>
      <c r="T547" s="219"/>
      <c r="U547" s="214"/>
    </row>
    <row r="548" spans="1:21" ht="15.75" thickBo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5.75" thickBot="1">
      <c r="A549" s="221" t="s">
        <v>1</v>
      </c>
      <c r="B549" s="222"/>
      <c r="C549" s="333" t="s">
        <v>2</v>
      </c>
      <c r="D549" s="334"/>
      <c r="E549" s="295" t="s">
        <v>3</v>
      </c>
      <c r="F549" s="233"/>
      <c r="G549" s="233"/>
      <c r="H549" s="233"/>
      <c r="I549" s="233"/>
      <c r="J549" s="233"/>
      <c r="K549" s="234"/>
      <c r="L549" s="232" t="s">
        <v>4</v>
      </c>
      <c r="M549" s="233"/>
      <c r="N549" s="233"/>
      <c r="O549" s="233"/>
      <c r="P549" s="233"/>
      <c r="Q549" s="233"/>
      <c r="R549" s="233"/>
      <c r="S549" s="233"/>
      <c r="T549" s="234"/>
      <c r="U549" s="80" t="s">
        <v>5</v>
      </c>
    </row>
    <row r="550" spans="1:21">
      <c r="A550" s="235" t="s">
        <v>6</v>
      </c>
      <c r="B550" s="235" t="s">
        <v>7</v>
      </c>
      <c r="C550" s="335"/>
      <c r="D550" s="336"/>
      <c r="E550" s="296" t="s">
        <v>8</v>
      </c>
      <c r="F550" s="272" t="s">
        <v>9</v>
      </c>
      <c r="G550" s="242"/>
      <c r="H550" s="265" t="s">
        <v>10</v>
      </c>
      <c r="I550" s="266"/>
      <c r="J550" s="267" t="s">
        <v>11</v>
      </c>
      <c r="K550" s="268"/>
      <c r="L550" s="269" t="s">
        <v>8</v>
      </c>
      <c r="M550" s="272" t="s">
        <v>9</v>
      </c>
      <c r="N550" s="242"/>
      <c r="O550" s="265" t="s">
        <v>10</v>
      </c>
      <c r="P550" s="273"/>
      <c r="Q550" s="273"/>
      <c r="R550" s="266"/>
      <c r="S550" s="274" t="s">
        <v>11</v>
      </c>
      <c r="T550" s="275"/>
      <c r="U550" s="193"/>
    </row>
    <row r="551" spans="1:21">
      <c r="A551" s="236"/>
      <c r="B551" s="236"/>
      <c r="C551" s="335"/>
      <c r="D551" s="336"/>
      <c r="E551" s="297"/>
      <c r="F551" s="259" t="s">
        <v>12</v>
      </c>
      <c r="G551" s="257" t="s">
        <v>13</v>
      </c>
      <c r="H551" s="259" t="s">
        <v>12</v>
      </c>
      <c r="I551" s="261" t="s">
        <v>13</v>
      </c>
      <c r="J551" s="243" t="s">
        <v>8</v>
      </c>
      <c r="K551" s="263" t="s">
        <v>13</v>
      </c>
      <c r="L551" s="270"/>
      <c r="M551" s="259" t="s">
        <v>12</v>
      </c>
      <c r="N551" s="257" t="s">
        <v>13</v>
      </c>
      <c r="O551" s="221" t="s">
        <v>12</v>
      </c>
      <c r="P551" s="276"/>
      <c r="Q551" s="222"/>
      <c r="R551" s="261" t="s">
        <v>13</v>
      </c>
      <c r="S551" s="243" t="s">
        <v>8</v>
      </c>
      <c r="T551" s="245" t="s">
        <v>13</v>
      </c>
      <c r="U551" s="97"/>
    </row>
    <row r="552" spans="1:21" ht="15.75" thickBot="1">
      <c r="A552" s="237"/>
      <c r="B552" s="237"/>
      <c r="C552" s="337"/>
      <c r="D552" s="338"/>
      <c r="E552" s="298"/>
      <c r="F552" s="260"/>
      <c r="G552" s="258"/>
      <c r="H552" s="260"/>
      <c r="I552" s="262"/>
      <c r="J552" s="244"/>
      <c r="K552" s="264"/>
      <c r="L552" s="271"/>
      <c r="M552" s="260"/>
      <c r="N552" s="258"/>
      <c r="O552" s="2" t="s">
        <v>14</v>
      </c>
      <c r="P552" s="3" t="s">
        <v>15</v>
      </c>
      <c r="Q552" s="3" t="s">
        <v>16</v>
      </c>
      <c r="R552" s="262"/>
      <c r="S552" s="244"/>
      <c r="T552" s="246"/>
      <c r="U552" s="211"/>
    </row>
    <row r="553" spans="1:21" ht="15.75" thickBot="1">
      <c r="A553" s="247"/>
      <c r="B553" s="248"/>
      <c r="C553" s="248"/>
      <c r="D553" s="248"/>
      <c r="E553" s="248"/>
      <c r="F553" s="248"/>
      <c r="G553" s="248"/>
      <c r="H553" s="24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97"/>
    </row>
    <row r="554" spans="1:21">
      <c r="A554" s="4">
        <v>43831</v>
      </c>
      <c r="B554" s="4">
        <v>44012</v>
      </c>
      <c r="C554" s="5"/>
      <c r="D554" s="109" t="s">
        <v>17</v>
      </c>
      <c r="E554" s="84">
        <f>F554+H554+J554</f>
        <v>38</v>
      </c>
      <c r="F554" s="10">
        <v>25</v>
      </c>
      <c r="G554" s="74">
        <f>IF(F554&gt;0,(F554*100/(E554-J554)),0)</f>
        <v>67.567567567567565</v>
      </c>
      <c r="H554" s="10">
        <v>12</v>
      </c>
      <c r="I554" s="75">
        <f>IF(H554&gt;0,(H554*100/(E554-J554)),0)</f>
        <v>32.432432432432435</v>
      </c>
      <c r="J554" s="12">
        <v>1</v>
      </c>
      <c r="K554" s="76">
        <f>IF(J554&gt;0,(J554*100/(E554)),0)</f>
        <v>2.6315789473684212</v>
      </c>
      <c r="L554" s="14">
        <f>M554+Q554+S554</f>
        <v>48</v>
      </c>
      <c r="M554" s="10">
        <v>18</v>
      </c>
      <c r="N554" s="74">
        <f>IF(M554&gt;0,(M554*100/(L554-S554)),0)</f>
        <v>40</v>
      </c>
      <c r="O554" s="10">
        <v>11</v>
      </c>
      <c r="P554" s="10">
        <v>16</v>
      </c>
      <c r="Q554" s="10">
        <v>27</v>
      </c>
      <c r="R554" s="75">
        <f>IF(Q554&gt;0,(Q554*100/(L554-S554)),0)</f>
        <v>60</v>
      </c>
      <c r="S554" s="15">
        <v>3</v>
      </c>
      <c r="T554" s="77">
        <f>IF(S554&gt;0,(S554*100/(L554)),0)</f>
        <v>6.25</v>
      </c>
      <c r="U554" s="212"/>
    </row>
    <row r="555" spans="1:21">
      <c r="A555" s="279" t="s">
        <v>16</v>
      </c>
      <c r="B555" s="279"/>
      <c r="C555" s="279"/>
      <c r="D555" s="279"/>
      <c r="E555" s="49">
        <f t="shared" ref="E555" si="244">SUM(E554:E554)</f>
        <v>38</v>
      </c>
      <c r="F555" s="51">
        <f t="shared" ref="F555:T555" si="245">SUM(F554:F554)</f>
        <v>25</v>
      </c>
      <c r="G555" s="52">
        <f t="shared" si="245"/>
        <v>67.567567567567565</v>
      </c>
      <c r="H555" s="51">
        <f t="shared" si="245"/>
        <v>12</v>
      </c>
      <c r="I555" s="52">
        <f t="shared" si="245"/>
        <v>32.432432432432435</v>
      </c>
      <c r="J555" s="51">
        <f t="shared" si="245"/>
        <v>1</v>
      </c>
      <c r="K555" s="54">
        <f t="shared" si="245"/>
        <v>2.6315789473684212</v>
      </c>
      <c r="L555" s="55">
        <f t="shared" si="245"/>
        <v>48</v>
      </c>
      <c r="M555" s="51">
        <f t="shared" si="245"/>
        <v>18</v>
      </c>
      <c r="N555" s="52">
        <f t="shared" si="245"/>
        <v>40</v>
      </c>
      <c r="O555" s="51">
        <f t="shared" si="245"/>
        <v>11</v>
      </c>
      <c r="P555" s="51">
        <f t="shared" si="245"/>
        <v>16</v>
      </c>
      <c r="Q555" s="51">
        <f t="shared" si="245"/>
        <v>27</v>
      </c>
      <c r="R555" s="52">
        <f t="shared" si="245"/>
        <v>60</v>
      </c>
      <c r="S555" s="51">
        <f t="shared" si="245"/>
        <v>3</v>
      </c>
      <c r="T555" s="56">
        <f t="shared" si="245"/>
        <v>6.25</v>
      </c>
      <c r="U555" s="97"/>
    </row>
    <row r="556" spans="1:21" ht="15.75" thickBot="1">
      <c r="A556" s="281" t="s">
        <v>18</v>
      </c>
      <c r="B556" s="281"/>
      <c r="C556" s="281"/>
      <c r="D556" s="281"/>
      <c r="E556" s="38">
        <f>SUM(E555)</f>
        <v>38</v>
      </c>
      <c r="F556" s="60">
        <f>F555</f>
        <v>25</v>
      </c>
      <c r="G556" s="59">
        <f>IF(F556&gt;0,(F556*100/(E556-J556)),0)</f>
        <v>67.567567567567565</v>
      </c>
      <c r="H556" s="60">
        <f>H555</f>
        <v>12</v>
      </c>
      <c r="I556" s="61">
        <f>IF(H556&gt;0,(H556*100/(E556-J556)),0)</f>
        <v>32.432432432432435</v>
      </c>
      <c r="J556" s="65">
        <f>J555</f>
        <v>1</v>
      </c>
      <c r="K556" s="63">
        <f>IF(J556&gt;0,(J556*100/E556),0)</f>
        <v>2.6315789473684212</v>
      </c>
      <c r="L556" s="64">
        <f>L555</f>
        <v>48</v>
      </c>
      <c r="M556" s="60">
        <f>M555</f>
        <v>18</v>
      </c>
      <c r="N556" s="59">
        <f>IF(M556&gt;0,(M556*100/(L556-S556)),0)</f>
        <v>40</v>
      </c>
      <c r="O556" s="60">
        <f>O555</f>
        <v>11</v>
      </c>
      <c r="P556" s="60">
        <f>P555</f>
        <v>16</v>
      </c>
      <c r="Q556" s="60">
        <f>Q555</f>
        <v>27</v>
      </c>
      <c r="R556" s="61">
        <f>IF(Q556&gt;0,(Q556*100/(L556-S556)),0)</f>
        <v>60</v>
      </c>
      <c r="S556" s="65">
        <f>S555</f>
        <v>3</v>
      </c>
      <c r="T556" s="66">
        <f>IF(S556&gt;0,(S556*100/L556),0)</f>
        <v>6.25</v>
      </c>
      <c r="U556" s="203" t="s">
        <v>19</v>
      </c>
    </row>
    <row r="557" spans="1:21" ht="15.75" thickBot="1">
      <c r="A557" s="283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5"/>
    </row>
    <row r="558" spans="1:21" s="179" customFormat="1" ht="18.75">
      <c r="A558" s="215" t="s">
        <v>126</v>
      </c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3"/>
    </row>
    <row r="559" spans="1:21" s="179" customFormat="1" ht="19.5" thickBot="1">
      <c r="A559" s="218" t="s">
        <v>79</v>
      </c>
      <c r="B559" s="219"/>
      <c r="C559" s="219"/>
      <c r="D559" s="219"/>
      <c r="E559" s="219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  <c r="R559" s="219"/>
      <c r="S559" s="219"/>
      <c r="T559" s="219"/>
      <c r="U559" s="214"/>
    </row>
    <row r="560" spans="1:21" ht="15.75" thickBo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5.75" thickBot="1">
      <c r="A561" s="221" t="s">
        <v>1</v>
      </c>
      <c r="B561" s="222"/>
      <c r="C561" s="223" t="s">
        <v>2</v>
      </c>
      <c r="D561" s="288"/>
      <c r="E561" s="295" t="s">
        <v>3</v>
      </c>
      <c r="F561" s="233"/>
      <c r="G561" s="233"/>
      <c r="H561" s="233"/>
      <c r="I561" s="233"/>
      <c r="J561" s="233"/>
      <c r="K561" s="234"/>
      <c r="L561" s="232" t="s">
        <v>4</v>
      </c>
      <c r="M561" s="233"/>
      <c r="N561" s="233"/>
      <c r="O561" s="233"/>
      <c r="P561" s="233"/>
      <c r="Q561" s="233"/>
      <c r="R561" s="233"/>
      <c r="S561" s="233"/>
      <c r="T561" s="234"/>
      <c r="U561" s="80" t="s">
        <v>5</v>
      </c>
    </row>
    <row r="562" spans="1:21">
      <c r="A562" s="235" t="s">
        <v>6</v>
      </c>
      <c r="B562" s="235" t="s">
        <v>7</v>
      </c>
      <c r="C562" s="225"/>
      <c r="D562" s="289"/>
      <c r="E562" s="296" t="s">
        <v>8</v>
      </c>
      <c r="F562" s="272" t="s">
        <v>9</v>
      </c>
      <c r="G562" s="242"/>
      <c r="H562" s="265" t="s">
        <v>10</v>
      </c>
      <c r="I562" s="266"/>
      <c r="J562" s="267" t="s">
        <v>11</v>
      </c>
      <c r="K562" s="268"/>
      <c r="L562" s="269" t="s">
        <v>8</v>
      </c>
      <c r="M562" s="272" t="s">
        <v>9</v>
      </c>
      <c r="N562" s="242"/>
      <c r="O562" s="265" t="s">
        <v>10</v>
      </c>
      <c r="P562" s="273"/>
      <c r="Q562" s="273"/>
      <c r="R562" s="266"/>
      <c r="S562" s="274" t="s">
        <v>11</v>
      </c>
      <c r="T562" s="275"/>
      <c r="U562" s="193"/>
    </row>
    <row r="563" spans="1:21">
      <c r="A563" s="236"/>
      <c r="B563" s="236"/>
      <c r="C563" s="225"/>
      <c r="D563" s="289"/>
      <c r="E563" s="297"/>
      <c r="F563" s="259" t="s">
        <v>12</v>
      </c>
      <c r="G563" s="257" t="s">
        <v>13</v>
      </c>
      <c r="H563" s="259" t="s">
        <v>12</v>
      </c>
      <c r="I563" s="261" t="s">
        <v>13</v>
      </c>
      <c r="J563" s="243" t="s">
        <v>8</v>
      </c>
      <c r="K563" s="263" t="s">
        <v>13</v>
      </c>
      <c r="L563" s="270"/>
      <c r="M563" s="259" t="s">
        <v>12</v>
      </c>
      <c r="N563" s="257" t="s">
        <v>13</v>
      </c>
      <c r="O563" s="221" t="s">
        <v>12</v>
      </c>
      <c r="P563" s="276"/>
      <c r="Q563" s="222"/>
      <c r="R563" s="261" t="s">
        <v>13</v>
      </c>
      <c r="S563" s="243" t="s">
        <v>8</v>
      </c>
      <c r="T563" s="245" t="s">
        <v>13</v>
      </c>
      <c r="U563" s="97"/>
    </row>
    <row r="564" spans="1:21" ht="15.75" thickBot="1">
      <c r="A564" s="237"/>
      <c r="B564" s="237"/>
      <c r="C564" s="227"/>
      <c r="D564" s="290"/>
      <c r="E564" s="298"/>
      <c r="F564" s="260"/>
      <c r="G564" s="258"/>
      <c r="H564" s="260"/>
      <c r="I564" s="262"/>
      <c r="J564" s="244"/>
      <c r="K564" s="264"/>
      <c r="L564" s="271"/>
      <c r="M564" s="260"/>
      <c r="N564" s="258"/>
      <c r="O564" s="2" t="s">
        <v>14</v>
      </c>
      <c r="P564" s="3" t="s">
        <v>15</v>
      </c>
      <c r="Q564" s="3" t="s">
        <v>16</v>
      </c>
      <c r="R564" s="262"/>
      <c r="S564" s="244"/>
      <c r="T564" s="246"/>
      <c r="U564" s="97"/>
    </row>
    <row r="565" spans="1:21">
      <c r="A565" s="247"/>
      <c r="B565" s="248"/>
      <c r="C565" s="248"/>
      <c r="D565" s="248"/>
      <c r="E565" s="248"/>
      <c r="F565" s="248"/>
      <c r="G565" s="248"/>
      <c r="H565" s="248"/>
      <c r="I565" s="248"/>
      <c r="J565" s="248"/>
      <c r="K565" s="248"/>
      <c r="L565" s="248"/>
      <c r="M565" s="248"/>
      <c r="N565" s="248"/>
      <c r="O565" s="248"/>
      <c r="P565" s="248"/>
      <c r="Q565" s="248"/>
      <c r="R565" s="248"/>
      <c r="S565" s="248"/>
      <c r="T565" s="248"/>
      <c r="U565" s="97"/>
    </row>
    <row r="566" spans="1:21" hidden="1">
      <c r="A566" s="4">
        <v>43831</v>
      </c>
      <c r="B566" s="4">
        <v>44012</v>
      </c>
      <c r="C566" s="104"/>
      <c r="D566" s="105" t="s">
        <v>36</v>
      </c>
      <c r="E566" s="81">
        <f t="shared" ref="E566:E569" si="246">F566+H566+J566</f>
        <v>0</v>
      </c>
      <c r="F566" s="110">
        <v>0</v>
      </c>
      <c r="G566" s="40">
        <f t="shared" ref="G566:G570" si="247">IF(F566&gt;0,(F566*100/(E566-J566)),0)</f>
        <v>0</v>
      </c>
      <c r="H566" s="110">
        <v>0</v>
      </c>
      <c r="I566" s="41">
        <f t="shared" ref="I566:I570" si="248">IF(H566&gt;0,(H566*100/(E566-J566)),0)</f>
        <v>0</v>
      </c>
      <c r="J566" s="110">
        <v>0</v>
      </c>
      <c r="K566" s="43">
        <f t="shared" ref="K566:K570" si="249">IF(J566&gt;0,(J566*100/(E566)),0)</f>
        <v>0</v>
      </c>
      <c r="L566" s="44">
        <f>M566+Q566+S566</f>
        <v>0</v>
      </c>
      <c r="M566" s="110">
        <v>0</v>
      </c>
      <c r="N566" s="40">
        <f t="shared" ref="N566:N570" si="250">IF(M566&gt;0,(M566*100/(L566-S566)),0)</f>
        <v>0</v>
      </c>
      <c r="O566" s="110">
        <v>0</v>
      </c>
      <c r="P566" s="110">
        <v>0</v>
      </c>
      <c r="Q566" s="110">
        <v>0</v>
      </c>
      <c r="R566" s="41">
        <f t="shared" ref="R566:R570" si="251">IF(Q566&gt;0,(Q566*100/(L566-S566)),0)</f>
        <v>0</v>
      </c>
      <c r="S566" s="110">
        <v>0</v>
      </c>
      <c r="T566" s="46">
        <f t="shared" ref="T566:T570" si="252">IF(S566&gt;0,(S566*100/(L566)),0)</f>
        <v>0</v>
      </c>
      <c r="U566" s="97"/>
    </row>
    <row r="567" spans="1:21">
      <c r="A567" s="4">
        <v>43831</v>
      </c>
      <c r="B567" s="4">
        <v>44012</v>
      </c>
      <c r="C567" s="36"/>
      <c r="D567" s="37" t="s">
        <v>24</v>
      </c>
      <c r="E567" s="81">
        <f t="shared" si="246"/>
        <v>1</v>
      </c>
      <c r="F567" s="39">
        <v>1</v>
      </c>
      <c r="G567" s="40">
        <f t="shared" si="247"/>
        <v>100</v>
      </c>
      <c r="H567" s="39">
        <v>0</v>
      </c>
      <c r="I567" s="41">
        <f t="shared" si="248"/>
        <v>0</v>
      </c>
      <c r="J567" s="68">
        <v>0</v>
      </c>
      <c r="K567" s="43">
        <f t="shared" si="249"/>
        <v>0</v>
      </c>
      <c r="L567" s="44">
        <f>M567+Q567+S567</f>
        <v>4</v>
      </c>
      <c r="M567" s="39">
        <v>3</v>
      </c>
      <c r="N567" s="40">
        <f t="shared" si="250"/>
        <v>75</v>
      </c>
      <c r="O567" s="39">
        <v>1</v>
      </c>
      <c r="P567" s="39">
        <v>0</v>
      </c>
      <c r="Q567" s="39">
        <v>1</v>
      </c>
      <c r="R567" s="41">
        <f t="shared" si="251"/>
        <v>25</v>
      </c>
      <c r="S567" s="45">
        <v>0</v>
      </c>
      <c r="T567" s="46">
        <f t="shared" si="252"/>
        <v>0</v>
      </c>
      <c r="U567" s="189"/>
    </row>
    <row r="568" spans="1:21" hidden="1">
      <c r="A568" s="4">
        <v>43831</v>
      </c>
      <c r="B568" s="4">
        <v>44012</v>
      </c>
      <c r="C568" s="36"/>
      <c r="D568" s="180" t="s">
        <v>85</v>
      </c>
      <c r="E568" s="81">
        <f t="shared" si="246"/>
        <v>0</v>
      </c>
      <c r="F568" s="181">
        <v>0</v>
      </c>
      <c r="G568" s="40">
        <f t="shared" si="247"/>
        <v>0</v>
      </c>
      <c r="H568" s="181">
        <v>0</v>
      </c>
      <c r="I568" s="41">
        <f t="shared" si="248"/>
        <v>0</v>
      </c>
      <c r="J568" s="182">
        <v>0</v>
      </c>
      <c r="K568" s="43">
        <f t="shared" si="249"/>
        <v>0</v>
      </c>
      <c r="L568" s="44">
        <f t="shared" ref="L568:L570" si="253">M568+Q568+S568</f>
        <v>0</v>
      </c>
      <c r="M568" s="181">
        <v>0</v>
      </c>
      <c r="N568" s="40">
        <f t="shared" si="250"/>
        <v>0</v>
      </c>
      <c r="O568" s="181">
        <v>0</v>
      </c>
      <c r="P568" s="181">
        <v>0</v>
      </c>
      <c r="Q568" s="181">
        <v>0</v>
      </c>
      <c r="R568" s="41">
        <f t="shared" si="251"/>
        <v>0</v>
      </c>
      <c r="S568" s="177">
        <v>0</v>
      </c>
      <c r="T568" s="46">
        <f t="shared" si="252"/>
        <v>0</v>
      </c>
      <c r="U568" s="189"/>
    </row>
    <row r="569" spans="1:21">
      <c r="A569" s="4">
        <v>43831</v>
      </c>
      <c r="B569" s="4">
        <v>44012</v>
      </c>
      <c r="C569" s="36"/>
      <c r="D569" s="37" t="s">
        <v>25</v>
      </c>
      <c r="E569" s="81">
        <f t="shared" si="246"/>
        <v>4</v>
      </c>
      <c r="F569" s="39">
        <v>4</v>
      </c>
      <c r="G569" s="40">
        <f t="shared" si="247"/>
        <v>100</v>
      </c>
      <c r="H569" s="39">
        <v>0</v>
      </c>
      <c r="I569" s="41">
        <f t="shared" si="248"/>
        <v>0</v>
      </c>
      <c r="J569" s="68">
        <v>0</v>
      </c>
      <c r="K569" s="43">
        <f t="shared" si="249"/>
        <v>0</v>
      </c>
      <c r="L569" s="44">
        <f t="shared" si="253"/>
        <v>7</v>
      </c>
      <c r="M569" s="39">
        <v>3</v>
      </c>
      <c r="N569" s="40">
        <f t="shared" si="250"/>
        <v>42.857142857142854</v>
      </c>
      <c r="O569" s="39">
        <v>4</v>
      </c>
      <c r="P569" s="39">
        <v>0</v>
      </c>
      <c r="Q569" s="39">
        <v>4</v>
      </c>
      <c r="R569" s="41">
        <f t="shared" si="251"/>
        <v>57.142857142857146</v>
      </c>
      <c r="S569" s="45">
        <v>0</v>
      </c>
      <c r="T569" s="46">
        <f t="shared" si="252"/>
        <v>0</v>
      </c>
      <c r="U569" s="189"/>
    </row>
    <row r="570" spans="1:21">
      <c r="A570" s="4">
        <v>43831</v>
      </c>
      <c r="B570" s="4">
        <v>44012</v>
      </c>
      <c r="C570" s="36"/>
      <c r="D570" s="37" t="s">
        <v>17</v>
      </c>
      <c r="E570" s="81">
        <f>F570+H570+J570</f>
        <v>2</v>
      </c>
      <c r="F570" s="39">
        <v>1</v>
      </c>
      <c r="G570" s="40">
        <f t="shared" si="247"/>
        <v>50</v>
      </c>
      <c r="H570" s="39">
        <v>1</v>
      </c>
      <c r="I570" s="41">
        <f t="shared" si="248"/>
        <v>50</v>
      </c>
      <c r="J570" s="68">
        <v>0</v>
      </c>
      <c r="K570" s="43">
        <f t="shared" si="249"/>
        <v>0</v>
      </c>
      <c r="L570" s="44">
        <f t="shared" si="253"/>
        <v>10</v>
      </c>
      <c r="M570" s="39">
        <v>4</v>
      </c>
      <c r="N570" s="40">
        <f t="shared" si="250"/>
        <v>40</v>
      </c>
      <c r="O570" s="39">
        <v>1</v>
      </c>
      <c r="P570" s="39">
        <v>5</v>
      </c>
      <c r="Q570" s="39">
        <v>6</v>
      </c>
      <c r="R570" s="41">
        <f t="shared" si="251"/>
        <v>60</v>
      </c>
      <c r="S570" s="45">
        <v>0</v>
      </c>
      <c r="T570" s="46">
        <f t="shared" si="252"/>
        <v>0</v>
      </c>
      <c r="U570" s="189"/>
    </row>
    <row r="571" spans="1:21">
      <c r="A571" s="279" t="s">
        <v>16</v>
      </c>
      <c r="B571" s="279"/>
      <c r="C571" s="279"/>
      <c r="D571" s="279"/>
      <c r="E571" s="49">
        <f>SUM(E566:E570)</f>
        <v>7</v>
      </c>
      <c r="F571" s="49">
        <f t="shared" ref="F571:T571" si="254">SUM(F566:F570)</f>
        <v>6</v>
      </c>
      <c r="G571" s="49">
        <f t="shared" si="254"/>
        <v>250</v>
      </c>
      <c r="H571" s="49">
        <f t="shared" si="254"/>
        <v>1</v>
      </c>
      <c r="I571" s="49">
        <f t="shared" si="254"/>
        <v>50</v>
      </c>
      <c r="J571" s="49">
        <f t="shared" si="254"/>
        <v>0</v>
      </c>
      <c r="K571" s="49">
        <f t="shared" si="254"/>
        <v>0</v>
      </c>
      <c r="L571" s="49">
        <f t="shared" si="254"/>
        <v>21</v>
      </c>
      <c r="M571" s="49">
        <f t="shared" si="254"/>
        <v>10</v>
      </c>
      <c r="N571" s="49">
        <f t="shared" si="254"/>
        <v>157.85714285714286</v>
      </c>
      <c r="O571" s="49">
        <f t="shared" si="254"/>
        <v>6</v>
      </c>
      <c r="P571" s="49">
        <f t="shared" si="254"/>
        <v>5</v>
      </c>
      <c r="Q571" s="49">
        <f t="shared" si="254"/>
        <v>11</v>
      </c>
      <c r="R571" s="49">
        <f t="shared" si="254"/>
        <v>142.14285714285714</v>
      </c>
      <c r="S571" s="49">
        <f t="shared" si="254"/>
        <v>0</v>
      </c>
      <c r="T571" s="206">
        <f t="shared" si="254"/>
        <v>0</v>
      </c>
      <c r="U571" s="111"/>
    </row>
    <row r="572" spans="1:21" ht="15.75" thickBot="1">
      <c r="A572" s="281" t="s">
        <v>18</v>
      </c>
      <c r="B572" s="281"/>
      <c r="C572" s="281"/>
      <c r="D572" s="281"/>
      <c r="E572" s="38">
        <f>SUM(E571)</f>
        <v>7</v>
      </c>
      <c r="F572" s="60">
        <f>F571</f>
        <v>6</v>
      </c>
      <c r="G572" s="59">
        <f>IF(F572&gt;0,(F572*100/(E572-J572)),0)</f>
        <v>85.714285714285708</v>
      </c>
      <c r="H572" s="60">
        <f>H571</f>
        <v>1</v>
      </c>
      <c r="I572" s="61">
        <f>IF(H572&gt;0,(H572*100/(E572-J572)),0)</f>
        <v>14.285714285714286</v>
      </c>
      <c r="J572" s="65">
        <f>J571</f>
        <v>0</v>
      </c>
      <c r="K572" s="63">
        <f>IF(J572&gt;0,(J572*100/E572),0)</f>
        <v>0</v>
      </c>
      <c r="L572" s="64">
        <f>L571</f>
        <v>21</v>
      </c>
      <c r="M572" s="60">
        <f>M571</f>
        <v>10</v>
      </c>
      <c r="N572" s="59">
        <f>IF(M572&gt;0,(M572*100/(L572-S572)),0)</f>
        <v>47.61904761904762</v>
      </c>
      <c r="O572" s="60">
        <f>O571</f>
        <v>6</v>
      </c>
      <c r="P572" s="60">
        <f>P571</f>
        <v>5</v>
      </c>
      <c r="Q572" s="60">
        <f>Q571</f>
        <v>11</v>
      </c>
      <c r="R572" s="61">
        <f>IF(Q572&gt;0,(Q572*100/(L572-S572)),0)</f>
        <v>52.38095238095238</v>
      </c>
      <c r="S572" s="65">
        <f>S571</f>
        <v>0</v>
      </c>
      <c r="T572" s="66">
        <f>IF(S572&gt;0,(S572*100/L572),0)</f>
        <v>0</v>
      </c>
      <c r="U572" s="210" t="s">
        <v>19</v>
      </c>
    </row>
    <row r="573" spans="1:21" ht="15.75" thickBot="1">
      <c r="A573" s="283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5"/>
    </row>
    <row r="574" spans="1:21" ht="18.75">
      <c r="A574" s="215" t="s">
        <v>127</v>
      </c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3"/>
    </row>
    <row r="575" spans="1:21" ht="19.5" thickBot="1">
      <c r="A575" s="218" t="s">
        <v>80</v>
      </c>
      <c r="B575" s="219"/>
      <c r="C575" s="219"/>
      <c r="D575" s="219"/>
      <c r="E575" s="219"/>
      <c r="F575" s="219"/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  <c r="R575" s="219"/>
      <c r="S575" s="219"/>
      <c r="T575" s="219"/>
      <c r="U575" s="214"/>
    </row>
    <row r="576" spans="1:21" ht="15.75" thickBo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5.75" thickBot="1">
      <c r="A577" s="221" t="s">
        <v>1</v>
      </c>
      <c r="B577" s="222"/>
      <c r="C577" s="333" t="s">
        <v>2</v>
      </c>
      <c r="D577" s="334"/>
      <c r="E577" s="295" t="s">
        <v>3</v>
      </c>
      <c r="F577" s="233"/>
      <c r="G577" s="233"/>
      <c r="H577" s="233"/>
      <c r="I577" s="233"/>
      <c r="J577" s="233"/>
      <c r="K577" s="234"/>
      <c r="L577" s="232" t="s">
        <v>4</v>
      </c>
      <c r="M577" s="233"/>
      <c r="N577" s="233"/>
      <c r="O577" s="233"/>
      <c r="P577" s="233"/>
      <c r="Q577" s="233"/>
      <c r="R577" s="233"/>
      <c r="S577" s="233"/>
      <c r="T577" s="234"/>
      <c r="U577" s="80" t="s">
        <v>5</v>
      </c>
    </row>
    <row r="578" spans="1:21">
      <c r="A578" s="235" t="s">
        <v>6</v>
      </c>
      <c r="B578" s="235" t="s">
        <v>7</v>
      </c>
      <c r="C578" s="335"/>
      <c r="D578" s="336"/>
      <c r="E578" s="296" t="s">
        <v>8</v>
      </c>
      <c r="F578" s="272" t="s">
        <v>9</v>
      </c>
      <c r="G578" s="242"/>
      <c r="H578" s="265" t="s">
        <v>10</v>
      </c>
      <c r="I578" s="266"/>
      <c r="J578" s="267" t="s">
        <v>11</v>
      </c>
      <c r="K578" s="268"/>
      <c r="L578" s="269" t="s">
        <v>8</v>
      </c>
      <c r="M578" s="272" t="s">
        <v>9</v>
      </c>
      <c r="N578" s="242"/>
      <c r="O578" s="265" t="s">
        <v>10</v>
      </c>
      <c r="P578" s="273"/>
      <c r="Q578" s="273"/>
      <c r="R578" s="266"/>
      <c r="S578" s="274" t="s">
        <v>11</v>
      </c>
      <c r="T578" s="275"/>
      <c r="U578" s="193"/>
    </row>
    <row r="579" spans="1:21">
      <c r="A579" s="236"/>
      <c r="B579" s="236"/>
      <c r="C579" s="335"/>
      <c r="D579" s="336"/>
      <c r="E579" s="297"/>
      <c r="F579" s="259" t="s">
        <v>12</v>
      </c>
      <c r="G579" s="257" t="s">
        <v>13</v>
      </c>
      <c r="H579" s="259" t="s">
        <v>12</v>
      </c>
      <c r="I579" s="261" t="s">
        <v>13</v>
      </c>
      <c r="J579" s="243" t="s">
        <v>8</v>
      </c>
      <c r="K579" s="263" t="s">
        <v>13</v>
      </c>
      <c r="L579" s="270"/>
      <c r="M579" s="259" t="s">
        <v>12</v>
      </c>
      <c r="N579" s="257" t="s">
        <v>13</v>
      </c>
      <c r="O579" s="221" t="s">
        <v>12</v>
      </c>
      <c r="P579" s="276"/>
      <c r="Q579" s="222"/>
      <c r="R579" s="261" t="s">
        <v>13</v>
      </c>
      <c r="S579" s="243" t="s">
        <v>8</v>
      </c>
      <c r="T579" s="245" t="s">
        <v>13</v>
      </c>
      <c r="U579" s="97"/>
    </row>
    <row r="580" spans="1:21" ht="15.75" thickBot="1">
      <c r="A580" s="237"/>
      <c r="B580" s="237"/>
      <c r="C580" s="337"/>
      <c r="D580" s="338"/>
      <c r="E580" s="298"/>
      <c r="F580" s="260"/>
      <c r="G580" s="258"/>
      <c r="H580" s="260"/>
      <c r="I580" s="262"/>
      <c r="J580" s="244"/>
      <c r="K580" s="264"/>
      <c r="L580" s="271"/>
      <c r="M580" s="260"/>
      <c r="N580" s="258"/>
      <c r="O580" s="2" t="s">
        <v>14</v>
      </c>
      <c r="P580" s="3" t="s">
        <v>15</v>
      </c>
      <c r="Q580" s="3" t="s">
        <v>16</v>
      </c>
      <c r="R580" s="262"/>
      <c r="S580" s="244"/>
      <c r="T580" s="246"/>
      <c r="U580" s="211"/>
    </row>
    <row r="581" spans="1:21" ht="15.75" thickBot="1">
      <c r="A581" s="247"/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248"/>
      <c r="M581" s="248"/>
      <c r="N581" s="248"/>
      <c r="O581" s="248"/>
      <c r="P581" s="248"/>
      <c r="Q581" s="248"/>
      <c r="R581" s="248"/>
      <c r="S581" s="248"/>
      <c r="T581" s="248"/>
      <c r="U581" s="97"/>
    </row>
    <row r="582" spans="1:21">
      <c r="A582" s="4">
        <v>43831</v>
      </c>
      <c r="B582" s="4">
        <v>44012</v>
      </c>
      <c r="C582" s="5"/>
      <c r="D582" s="109" t="s">
        <v>17</v>
      </c>
      <c r="E582" s="84">
        <f>F582+H582+J582</f>
        <v>18</v>
      </c>
      <c r="F582" s="10">
        <v>11</v>
      </c>
      <c r="G582" s="74">
        <f>IF(F582&gt;0,(F582*100/(E582-J582)),0)</f>
        <v>61.111111111111114</v>
      </c>
      <c r="H582" s="10">
        <v>7</v>
      </c>
      <c r="I582" s="75">
        <f>IF(H582&gt;0,(H582*100/(E582-J582)),0)</f>
        <v>38.888888888888886</v>
      </c>
      <c r="J582" s="12">
        <v>0</v>
      </c>
      <c r="K582" s="76">
        <f>IF(J582&gt;0,(J582*100/(E582)),0)</f>
        <v>0</v>
      </c>
      <c r="L582" s="14">
        <f>M582+Q582+S582</f>
        <v>32</v>
      </c>
      <c r="M582" s="10">
        <v>5</v>
      </c>
      <c r="N582" s="74">
        <f>IF(M582&gt;0,(M582*100/(L582-S582)),0)</f>
        <v>16.129032258064516</v>
      </c>
      <c r="O582" s="10">
        <v>10</v>
      </c>
      <c r="P582" s="10">
        <v>16</v>
      </c>
      <c r="Q582" s="10">
        <v>26</v>
      </c>
      <c r="R582" s="75">
        <f>IF(Q582&gt;0,(Q582*100/(L582-S582)),0)</f>
        <v>83.870967741935488</v>
      </c>
      <c r="S582" s="15">
        <v>1</v>
      </c>
      <c r="T582" s="77">
        <f>IF(S582&gt;0,(S582*100/(L582)),0)</f>
        <v>3.125</v>
      </c>
      <c r="U582" s="189"/>
    </row>
    <row r="583" spans="1:21">
      <c r="A583" s="279" t="s">
        <v>16</v>
      </c>
      <c r="B583" s="279"/>
      <c r="C583" s="279"/>
      <c r="D583" s="279"/>
      <c r="E583" s="49">
        <f t="shared" ref="E583" si="255">SUM(E582:E582)</f>
        <v>18</v>
      </c>
      <c r="F583" s="51">
        <f t="shared" ref="F583:T583" si="256">SUM(F582:F582)</f>
        <v>11</v>
      </c>
      <c r="G583" s="52">
        <f t="shared" si="256"/>
        <v>61.111111111111114</v>
      </c>
      <c r="H583" s="51">
        <f t="shared" si="256"/>
        <v>7</v>
      </c>
      <c r="I583" s="52">
        <f t="shared" si="256"/>
        <v>38.888888888888886</v>
      </c>
      <c r="J583" s="51">
        <f t="shared" si="256"/>
        <v>0</v>
      </c>
      <c r="K583" s="54">
        <f t="shared" si="256"/>
        <v>0</v>
      </c>
      <c r="L583" s="55">
        <f t="shared" si="256"/>
        <v>32</v>
      </c>
      <c r="M583" s="51">
        <f t="shared" si="256"/>
        <v>5</v>
      </c>
      <c r="N583" s="52">
        <f t="shared" si="256"/>
        <v>16.129032258064516</v>
      </c>
      <c r="O583" s="51">
        <f t="shared" si="256"/>
        <v>10</v>
      </c>
      <c r="P583" s="51">
        <f t="shared" si="256"/>
        <v>16</v>
      </c>
      <c r="Q583" s="51">
        <f t="shared" si="256"/>
        <v>26</v>
      </c>
      <c r="R583" s="52">
        <f t="shared" si="256"/>
        <v>83.870967741935488</v>
      </c>
      <c r="S583" s="51">
        <f t="shared" si="256"/>
        <v>1</v>
      </c>
      <c r="T583" s="56">
        <f t="shared" si="256"/>
        <v>3.125</v>
      </c>
      <c r="U583" s="97"/>
    </row>
    <row r="584" spans="1:21" ht="15.75" thickBot="1">
      <c r="A584" s="281" t="s">
        <v>18</v>
      </c>
      <c r="B584" s="281"/>
      <c r="C584" s="281"/>
      <c r="D584" s="281"/>
      <c r="E584" s="38">
        <f>SUM(E583)</f>
        <v>18</v>
      </c>
      <c r="F584" s="60">
        <f>F583</f>
        <v>11</v>
      </c>
      <c r="G584" s="59">
        <f>IF(F584&gt;0,(F584*100/(E584-J584)),0)</f>
        <v>61.111111111111114</v>
      </c>
      <c r="H584" s="60">
        <f>H583</f>
        <v>7</v>
      </c>
      <c r="I584" s="61">
        <f>IF(H584&gt;0,(H584*100/(E584-J584)),0)</f>
        <v>38.888888888888886</v>
      </c>
      <c r="J584" s="65">
        <f>J583</f>
        <v>0</v>
      </c>
      <c r="K584" s="63">
        <f>IF(J584&gt;0,(J584*100/E584),0)</f>
        <v>0</v>
      </c>
      <c r="L584" s="64">
        <f>L583</f>
        <v>32</v>
      </c>
      <c r="M584" s="60">
        <f>M583</f>
        <v>5</v>
      </c>
      <c r="N584" s="59">
        <f>IF(M584&gt;0,(M584*100/(L584-S584)),0)</f>
        <v>16.129032258064516</v>
      </c>
      <c r="O584" s="60">
        <f>O583</f>
        <v>10</v>
      </c>
      <c r="P584" s="60">
        <f>P583</f>
        <v>16</v>
      </c>
      <c r="Q584" s="60">
        <f>Q583</f>
        <v>26</v>
      </c>
      <c r="R584" s="61">
        <f>IF(Q584&gt;0,(Q584*100/(L584-S584)),0)</f>
        <v>83.870967741935488</v>
      </c>
      <c r="S584" s="65">
        <f>S583</f>
        <v>1</v>
      </c>
      <c r="T584" s="66">
        <f>IF(S584&gt;0,(S584*100/L584),0)</f>
        <v>3.125</v>
      </c>
      <c r="U584" s="203" t="s">
        <v>19</v>
      </c>
    </row>
    <row r="585" spans="1:21" ht="15.75" thickBot="1">
      <c r="A585" s="283"/>
      <c r="B585" s="284"/>
      <c r="C585" s="284"/>
      <c r="D585" s="284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  <c r="S585" s="284"/>
      <c r="T585" s="284"/>
      <c r="U585" s="285"/>
    </row>
    <row r="586" spans="1:21" ht="18.75">
      <c r="A586" s="215" t="s">
        <v>128</v>
      </c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3"/>
    </row>
    <row r="587" spans="1:21" ht="19.5" thickBot="1">
      <c r="A587" s="218" t="s">
        <v>81</v>
      </c>
      <c r="B587" s="219"/>
      <c r="C587" s="219"/>
      <c r="D587" s="219"/>
      <c r="E587" s="219"/>
      <c r="F587" s="219"/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  <c r="R587" s="219"/>
      <c r="S587" s="219"/>
      <c r="T587" s="219"/>
      <c r="U587" s="214"/>
    </row>
    <row r="588" spans="1:21" ht="15.75" thickBo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5.75" thickBot="1">
      <c r="A589" s="221" t="s">
        <v>1</v>
      </c>
      <c r="B589" s="222"/>
      <c r="C589" s="333" t="s">
        <v>2</v>
      </c>
      <c r="D589" s="334"/>
      <c r="E589" s="295" t="s">
        <v>3</v>
      </c>
      <c r="F589" s="233"/>
      <c r="G589" s="233"/>
      <c r="H589" s="233"/>
      <c r="I589" s="233"/>
      <c r="J589" s="233"/>
      <c r="K589" s="234"/>
      <c r="L589" s="232" t="s">
        <v>4</v>
      </c>
      <c r="M589" s="233"/>
      <c r="N589" s="233"/>
      <c r="O589" s="233"/>
      <c r="P589" s="233"/>
      <c r="Q589" s="233"/>
      <c r="R589" s="233"/>
      <c r="S589" s="233"/>
      <c r="T589" s="234"/>
      <c r="U589" s="80" t="s">
        <v>5</v>
      </c>
    </row>
    <row r="590" spans="1:21">
      <c r="A590" s="235" t="s">
        <v>6</v>
      </c>
      <c r="B590" s="235" t="s">
        <v>7</v>
      </c>
      <c r="C590" s="335"/>
      <c r="D590" s="336"/>
      <c r="E590" s="296" t="s">
        <v>8</v>
      </c>
      <c r="F590" s="272" t="s">
        <v>9</v>
      </c>
      <c r="G590" s="242"/>
      <c r="H590" s="265" t="s">
        <v>10</v>
      </c>
      <c r="I590" s="266"/>
      <c r="J590" s="267" t="s">
        <v>11</v>
      </c>
      <c r="K590" s="268"/>
      <c r="L590" s="269" t="s">
        <v>8</v>
      </c>
      <c r="M590" s="272" t="s">
        <v>9</v>
      </c>
      <c r="N590" s="242"/>
      <c r="O590" s="265" t="s">
        <v>10</v>
      </c>
      <c r="P590" s="273"/>
      <c r="Q590" s="273"/>
      <c r="R590" s="266"/>
      <c r="S590" s="274" t="s">
        <v>11</v>
      </c>
      <c r="T590" s="275"/>
      <c r="U590" s="193"/>
    </row>
    <row r="591" spans="1:21">
      <c r="A591" s="236"/>
      <c r="B591" s="236"/>
      <c r="C591" s="335"/>
      <c r="D591" s="336"/>
      <c r="E591" s="297"/>
      <c r="F591" s="259" t="s">
        <v>12</v>
      </c>
      <c r="G591" s="257" t="s">
        <v>13</v>
      </c>
      <c r="H591" s="259" t="s">
        <v>12</v>
      </c>
      <c r="I591" s="261" t="s">
        <v>13</v>
      </c>
      <c r="J591" s="243" t="s">
        <v>8</v>
      </c>
      <c r="K591" s="263" t="s">
        <v>13</v>
      </c>
      <c r="L591" s="270"/>
      <c r="M591" s="259" t="s">
        <v>12</v>
      </c>
      <c r="N591" s="257" t="s">
        <v>13</v>
      </c>
      <c r="O591" s="221" t="s">
        <v>12</v>
      </c>
      <c r="P591" s="276"/>
      <c r="Q591" s="222"/>
      <c r="R591" s="261" t="s">
        <v>13</v>
      </c>
      <c r="S591" s="243" t="s">
        <v>8</v>
      </c>
      <c r="T591" s="245" t="s">
        <v>13</v>
      </c>
      <c r="U591" s="97"/>
    </row>
    <row r="592" spans="1:21" ht="15.75" thickBot="1">
      <c r="A592" s="237"/>
      <c r="B592" s="237"/>
      <c r="C592" s="337"/>
      <c r="D592" s="338"/>
      <c r="E592" s="298"/>
      <c r="F592" s="260"/>
      <c r="G592" s="258"/>
      <c r="H592" s="260"/>
      <c r="I592" s="262"/>
      <c r="J592" s="244"/>
      <c r="K592" s="264"/>
      <c r="L592" s="271"/>
      <c r="M592" s="260"/>
      <c r="N592" s="258"/>
      <c r="O592" s="2" t="s">
        <v>14</v>
      </c>
      <c r="P592" s="3" t="s">
        <v>15</v>
      </c>
      <c r="Q592" s="3" t="s">
        <v>16</v>
      </c>
      <c r="R592" s="262"/>
      <c r="S592" s="244"/>
      <c r="T592" s="246"/>
      <c r="U592" s="211"/>
    </row>
    <row r="593" spans="1:21" ht="15.75" thickBot="1">
      <c r="A593" s="247"/>
      <c r="B593" s="248"/>
      <c r="C593" s="248"/>
      <c r="D593" s="248"/>
      <c r="E593" s="248"/>
      <c r="F593" s="248"/>
      <c r="G593" s="248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97"/>
    </row>
    <row r="594" spans="1:21">
      <c r="A594" s="4">
        <v>43831</v>
      </c>
      <c r="B594" s="4">
        <v>44012</v>
      </c>
      <c r="C594" s="5"/>
      <c r="D594" s="109" t="s">
        <v>17</v>
      </c>
      <c r="E594" s="84">
        <f>F594+H594+J594</f>
        <v>58</v>
      </c>
      <c r="F594" s="10">
        <v>44</v>
      </c>
      <c r="G594" s="74">
        <f>IF(F594&gt;0,(F594*100/(E594-J594)),0)</f>
        <v>78.571428571428569</v>
      </c>
      <c r="H594" s="10">
        <v>12</v>
      </c>
      <c r="I594" s="75">
        <f>IF(H594&gt;0,(H594*100/(E594-J594)),0)</f>
        <v>21.428571428571427</v>
      </c>
      <c r="J594" s="12">
        <v>2</v>
      </c>
      <c r="K594" s="76">
        <f>IF(J594&gt;0,(J594*100/(E594)),0)</f>
        <v>3.4482758620689653</v>
      </c>
      <c r="L594" s="14">
        <f>M594+Q594+S594</f>
        <v>81</v>
      </c>
      <c r="M594" s="10">
        <v>39</v>
      </c>
      <c r="N594" s="74">
        <f>IF(M594&gt;0,(M594*100/(L594-S594)),0)</f>
        <v>49.367088607594937</v>
      </c>
      <c r="O594" s="10">
        <v>16</v>
      </c>
      <c r="P594" s="10">
        <v>24</v>
      </c>
      <c r="Q594" s="10">
        <v>40</v>
      </c>
      <c r="R594" s="75">
        <f>IF(Q594&gt;0,(Q594*100/(L594-S594)),0)</f>
        <v>50.632911392405063</v>
      </c>
      <c r="S594" s="15">
        <v>2</v>
      </c>
      <c r="T594" s="77">
        <f>IF(S594&gt;0,(S594*100/(L594)),0)</f>
        <v>2.4691358024691357</v>
      </c>
      <c r="U594" s="189"/>
    </row>
    <row r="595" spans="1:21">
      <c r="A595" s="279" t="s">
        <v>16</v>
      </c>
      <c r="B595" s="279"/>
      <c r="C595" s="279"/>
      <c r="D595" s="279"/>
      <c r="E595" s="49">
        <f t="shared" ref="E595" si="257">SUM(E594:E594)</f>
        <v>58</v>
      </c>
      <c r="F595" s="51">
        <f t="shared" ref="F595:T595" si="258">SUM(F594:F594)</f>
        <v>44</v>
      </c>
      <c r="G595" s="52">
        <f t="shared" si="258"/>
        <v>78.571428571428569</v>
      </c>
      <c r="H595" s="51">
        <f t="shared" si="258"/>
        <v>12</v>
      </c>
      <c r="I595" s="52">
        <f t="shared" si="258"/>
        <v>21.428571428571427</v>
      </c>
      <c r="J595" s="51">
        <f t="shared" si="258"/>
        <v>2</v>
      </c>
      <c r="K595" s="54">
        <f t="shared" si="258"/>
        <v>3.4482758620689653</v>
      </c>
      <c r="L595" s="55">
        <f t="shared" si="258"/>
        <v>81</v>
      </c>
      <c r="M595" s="51">
        <f t="shared" si="258"/>
        <v>39</v>
      </c>
      <c r="N595" s="52">
        <f t="shared" si="258"/>
        <v>49.367088607594937</v>
      </c>
      <c r="O595" s="51">
        <f t="shared" si="258"/>
        <v>16</v>
      </c>
      <c r="P595" s="51">
        <f t="shared" si="258"/>
        <v>24</v>
      </c>
      <c r="Q595" s="51">
        <f t="shared" si="258"/>
        <v>40</v>
      </c>
      <c r="R595" s="52">
        <f t="shared" si="258"/>
        <v>50.632911392405063</v>
      </c>
      <c r="S595" s="51">
        <f t="shared" si="258"/>
        <v>2</v>
      </c>
      <c r="T595" s="56">
        <f t="shared" si="258"/>
        <v>2.4691358024691357</v>
      </c>
      <c r="U595" s="97"/>
    </row>
    <row r="596" spans="1:21" ht="15.75" thickBot="1">
      <c r="A596" s="281" t="s">
        <v>18</v>
      </c>
      <c r="B596" s="281"/>
      <c r="C596" s="281"/>
      <c r="D596" s="281"/>
      <c r="E596" s="38">
        <f>SUM(E595)</f>
        <v>58</v>
      </c>
      <c r="F596" s="60">
        <f>F595</f>
        <v>44</v>
      </c>
      <c r="G596" s="59">
        <f>IF(F596&gt;0,(F596*100/(E596-J596)),0)</f>
        <v>78.571428571428569</v>
      </c>
      <c r="H596" s="60">
        <f>H595</f>
        <v>12</v>
      </c>
      <c r="I596" s="61">
        <f>IF(H596&gt;0,(H596*100/(E596-J596)),0)</f>
        <v>21.428571428571427</v>
      </c>
      <c r="J596" s="65">
        <f>J595</f>
        <v>2</v>
      </c>
      <c r="K596" s="63">
        <f>IF(J596&gt;0,(J596*100/E596),0)</f>
        <v>3.4482758620689653</v>
      </c>
      <c r="L596" s="64">
        <f>L595</f>
        <v>81</v>
      </c>
      <c r="M596" s="60">
        <f>M595</f>
        <v>39</v>
      </c>
      <c r="N596" s="59">
        <f>IF(M596&gt;0,(M596*100/(L596-S596)),0)</f>
        <v>49.367088607594937</v>
      </c>
      <c r="O596" s="60">
        <f>O595</f>
        <v>16</v>
      </c>
      <c r="P596" s="60">
        <f>P595</f>
        <v>24</v>
      </c>
      <c r="Q596" s="60">
        <f>Q595</f>
        <v>40</v>
      </c>
      <c r="R596" s="61">
        <f>IF(Q596&gt;0,(Q596*100/(L596-S596)),0)</f>
        <v>50.632911392405063</v>
      </c>
      <c r="S596" s="65">
        <f>S595</f>
        <v>2</v>
      </c>
      <c r="T596" s="66">
        <f>IF(S596&gt;0,(S596*100/L596),0)</f>
        <v>2.4691358024691357</v>
      </c>
      <c r="U596" s="203" t="s">
        <v>19</v>
      </c>
    </row>
    <row r="597" spans="1:21" ht="15.75" thickBot="1">
      <c r="A597" s="284"/>
      <c r="B597" s="284"/>
      <c r="C597" s="284"/>
      <c r="D597" s="284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284"/>
      <c r="R597" s="284"/>
      <c r="S597" s="284"/>
      <c r="T597" s="284"/>
      <c r="U597" s="302"/>
    </row>
    <row r="598" spans="1:21" ht="18.75">
      <c r="A598" s="215" t="s">
        <v>129</v>
      </c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3"/>
    </row>
    <row r="599" spans="1:21" ht="19.5" thickBot="1">
      <c r="A599" s="218" t="s">
        <v>86</v>
      </c>
      <c r="B599" s="219"/>
      <c r="C599" s="219"/>
      <c r="D599" s="219"/>
      <c r="E599" s="219"/>
      <c r="F599" s="219"/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  <c r="R599" s="219"/>
      <c r="S599" s="219"/>
      <c r="T599" s="219"/>
      <c r="U599" s="214"/>
    </row>
    <row r="600" spans="1:21" ht="15.75" thickBo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5.75" thickBot="1">
      <c r="A601" s="295" t="s">
        <v>1</v>
      </c>
      <c r="B601" s="323"/>
      <c r="C601" s="333" t="s">
        <v>2</v>
      </c>
      <c r="D601" s="334"/>
      <c r="E601" s="295" t="s">
        <v>3</v>
      </c>
      <c r="F601" s="233"/>
      <c r="G601" s="233"/>
      <c r="H601" s="233"/>
      <c r="I601" s="233"/>
      <c r="J601" s="233"/>
      <c r="K601" s="234"/>
      <c r="L601" s="232" t="s">
        <v>4</v>
      </c>
      <c r="M601" s="233"/>
      <c r="N601" s="233"/>
      <c r="O601" s="233"/>
      <c r="P601" s="233"/>
      <c r="Q601" s="233"/>
      <c r="R601" s="233"/>
      <c r="S601" s="233"/>
      <c r="T601" s="234"/>
      <c r="U601" s="80" t="s">
        <v>5</v>
      </c>
    </row>
    <row r="602" spans="1:21">
      <c r="A602" s="235" t="s">
        <v>6</v>
      </c>
      <c r="B602" s="235" t="s">
        <v>7</v>
      </c>
      <c r="C602" s="335"/>
      <c r="D602" s="336"/>
      <c r="E602" s="296" t="s">
        <v>8</v>
      </c>
      <c r="F602" s="272" t="s">
        <v>9</v>
      </c>
      <c r="G602" s="242"/>
      <c r="H602" s="265" t="s">
        <v>10</v>
      </c>
      <c r="I602" s="266"/>
      <c r="J602" s="267" t="s">
        <v>11</v>
      </c>
      <c r="K602" s="268"/>
      <c r="L602" s="269" t="s">
        <v>8</v>
      </c>
      <c r="M602" s="272" t="s">
        <v>9</v>
      </c>
      <c r="N602" s="242"/>
      <c r="O602" s="265" t="s">
        <v>10</v>
      </c>
      <c r="P602" s="273"/>
      <c r="Q602" s="273"/>
      <c r="R602" s="266"/>
      <c r="S602" s="274" t="s">
        <v>11</v>
      </c>
      <c r="T602" s="275"/>
      <c r="U602" s="193"/>
    </row>
    <row r="603" spans="1:21">
      <c r="A603" s="236"/>
      <c r="B603" s="236"/>
      <c r="C603" s="335"/>
      <c r="D603" s="336"/>
      <c r="E603" s="297"/>
      <c r="F603" s="259" t="s">
        <v>12</v>
      </c>
      <c r="G603" s="257" t="s">
        <v>13</v>
      </c>
      <c r="H603" s="259" t="s">
        <v>12</v>
      </c>
      <c r="I603" s="261" t="s">
        <v>13</v>
      </c>
      <c r="J603" s="243" t="s">
        <v>8</v>
      </c>
      <c r="K603" s="263" t="s">
        <v>13</v>
      </c>
      <c r="L603" s="270"/>
      <c r="M603" s="259" t="s">
        <v>12</v>
      </c>
      <c r="N603" s="257" t="s">
        <v>13</v>
      </c>
      <c r="O603" s="221" t="s">
        <v>12</v>
      </c>
      <c r="P603" s="276"/>
      <c r="Q603" s="222"/>
      <c r="R603" s="261" t="s">
        <v>13</v>
      </c>
      <c r="S603" s="243" t="s">
        <v>8</v>
      </c>
      <c r="T603" s="245" t="s">
        <v>13</v>
      </c>
      <c r="U603" s="97"/>
    </row>
    <row r="604" spans="1:21" ht="15.75" thickBot="1">
      <c r="A604" s="237"/>
      <c r="B604" s="237"/>
      <c r="C604" s="337"/>
      <c r="D604" s="338"/>
      <c r="E604" s="298"/>
      <c r="F604" s="260"/>
      <c r="G604" s="258"/>
      <c r="H604" s="260"/>
      <c r="I604" s="262"/>
      <c r="J604" s="244"/>
      <c r="K604" s="264"/>
      <c r="L604" s="271"/>
      <c r="M604" s="260"/>
      <c r="N604" s="258"/>
      <c r="O604" s="2" t="s">
        <v>14</v>
      </c>
      <c r="P604" s="3" t="s">
        <v>15</v>
      </c>
      <c r="Q604" s="3" t="s">
        <v>16</v>
      </c>
      <c r="R604" s="262"/>
      <c r="S604" s="244"/>
      <c r="T604" s="246"/>
      <c r="U604" s="189"/>
    </row>
    <row r="605" spans="1:21" ht="15.75" thickBot="1">
      <c r="A605" s="247"/>
      <c r="B605" s="248"/>
      <c r="C605" s="248"/>
      <c r="D605" s="248"/>
      <c r="E605" s="248"/>
      <c r="F605" s="248"/>
      <c r="G605" s="248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97"/>
    </row>
    <row r="606" spans="1:21">
      <c r="A606" s="4">
        <v>43831</v>
      </c>
      <c r="B606" s="4">
        <v>44012</v>
      </c>
      <c r="C606" s="5"/>
      <c r="D606" s="109" t="s">
        <v>17</v>
      </c>
      <c r="E606" s="84">
        <f>F606+H606+J606</f>
        <v>9</v>
      </c>
      <c r="F606" s="10">
        <v>7</v>
      </c>
      <c r="G606" s="74">
        <v>5</v>
      </c>
      <c r="H606" s="10">
        <v>2</v>
      </c>
      <c r="I606" s="75">
        <f>IF(H606&gt;0,(H606*100/(E606-J606)),0)</f>
        <v>22.222222222222221</v>
      </c>
      <c r="J606" s="12">
        <v>0</v>
      </c>
      <c r="K606" s="76">
        <f>IF(J606&gt;0,(J606*100/(E606)),0)</f>
        <v>0</v>
      </c>
      <c r="L606" s="14">
        <f>M606+Q606+S606</f>
        <v>8</v>
      </c>
      <c r="M606" s="10">
        <v>6</v>
      </c>
      <c r="N606" s="74">
        <f>IF(M606&gt;0,(M606*100/(L606-S606)),0)</f>
        <v>75</v>
      </c>
      <c r="O606" s="10">
        <v>1</v>
      </c>
      <c r="P606" s="10">
        <v>1</v>
      </c>
      <c r="Q606" s="10">
        <v>2</v>
      </c>
      <c r="R606" s="75">
        <f>IF(Q606&gt;0,(Q606*100/(L606-S606)),0)</f>
        <v>25</v>
      </c>
      <c r="S606" s="15">
        <v>0</v>
      </c>
      <c r="T606" s="77">
        <f>IF(S606&gt;0,(S606*100/(L606)),0)</f>
        <v>0</v>
      </c>
      <c r="U606" s="212"/>
    </row>
    <row r="607" spans="1:21">
      <c r="A607" s="279" t="s">
        <v>16</v>
      </c>
      <c r="B607" s="279"/>
      <c r="C607" s="279"/>
      <c r="D607" s="279"/>
      <c r="E607" s="49">
        <f t="shared" ref="E607" si="259">SUM(E606:E606)</f>
        <v>9</v>
      </c>
      <c r="F607" s="51">
        <f t="shared" ref="F607:T607" si="260">SUM(F606:F606)</f>
        <v>7</v>
      </c>
      <c r="G607" s="52">
        <f t="shared" si="260"/>
        <v>5</v>
      </c>
      <c r="H607" s="51">
        <f t="shared" si="260"/>
        <v>2</v>
      </c>
      <c r="I607" s="52">
        <f t="shared" si="260"/>
        <v>22.222222222222221</v>
      </c>
      <c r="J607" s="51">
        <f t="shared" si="260"/>
        <v>0</v>
      </c>
      <c r="K607" s="54">
        <f t="shared" si="260"/>
        <v>0</v>
      </c>
      <c r="L607" s="55">
        <f t="shared" si="260"/>
        <v>8</v>
      </c>
      <c r="M607" s="51">
        <f t="shared" si="260"/>
        <v>6</v>
      </c>
      <c r="N607" s="52">
        <f t="shared" si="260"/>
        <v>75</v>
      </c>
      <c r="O607" s="51">
        <f t="shared" si="260"/>
        <v>1</v>
      </c>
      <c r="P607" s="51">
        <f t="shared" si="260"/>
        <v>1</v>
      </c>
      <c r="Q607" s="51">
        <f t="shared" si="260"/>
        <v>2</v>
      </c>
      <c r="R607" s="52">
        <f t="shared" si="260"/>
        <v>25</v>
      </c>
      <c r="S607" s="51">
        <f t="shared" si="260"/>
        <v>0</v>
      </c>
      <c r="T607" s="56">
        <f t="shared" si="260"/>
        <v>0</v>
      </c>
      <c r="U607" s="97"/>
    </row>
    <row r="608" spans="1:21" ht="15.75" thickBot="1">
      <c r="A608" s="299" t="s">
        <v>18</v>
      </c>
      <c r="B608" s="299"/>
      <c r="C608" s="299"/>
      <c r="D608" s="299"/>
      <c r="E608" s="112">
        <f>E607</f>
        <v>9</v>
      </c>
      <c r="F608" s="113">
        <f>F607</f>
        <v>7</v>
      </c>
      <c r="G608" s="114">
        <f>IF(F608&gt;0,(F608*100/(E608-J608)),0)</f>
        <v>77.777777777777771</v>
      </c>
      <c r="H608" s="113">
        <f>H607</f>
        <v>2</v>
      </c>
      <c r="I608" s="115">
        <f>IF(H608&gt;0,(H608*100/(E608-J608)),0)</f>
        <v>22.222222222222221</v>
      </c>
      <c r="J608" s="116">
        <f>J607</f>
        <v>0</v>
      </c>
      <c r="K608" s="117">
        <f>IF(J608&gt;0,(J608*100/E608),0)</f>
        <v>0</v>
      </c>
      <c r="L608" s="118">
        <f>L607</f>
        <v>8</v>
      </c>
      <c r="M608" s="113">
        <f>M607</f>
        <v>6</v>
      </c>
      <c r="N608" s="114">
        <f>IF(M608&gt;0,(M608*100/(L608-S608)),0)</f>
        <v>75</v>
      </c>
      <c r="O608" s="113">
        <f>O607</f>
        <v>1</v>
      </c>
      <c r="P608" s="113">
        <f>P607</f>
        <v>1</v>
      </c>
      <c r="Q608" s="113">
        <f>Q607</f>
        <v>2</v>
      </c>
      <c r="R608" s="115">
        <f>IF(Q608&gt;0,(Q608*100/(L608-S608)),0)</f>
        <v>25</v>
      </c>
      <c r="S608" s="119">
        <f>S607</f>
        <v>0</v>
      </c>
      <c r="T608" s="187">
        <f>IF(S608&gt;0,(S608*100/L608),0)</f>
        <v>0</v>
      </c>
      <c r="U608" s="194" t="s">
        <v>19</v>
      </c>
    </row>
    <row r="609" spans="1:21" ht="15.75" thickBot="1">
      <c r="A609" s="302"/>
      <c r="B609" s="302"/>
      <c r="C609" s="302"/>
      <c r="D609" s="302"/>
      <c r="E609" s="302"/>
      <c r="F609" s="302"/>
      <c r="G609" s="302"/>
      <c r="H609" s="302"/>
      <c r="I609" s="302"/>
      <c r="J609" s="302"/>
      <c r="K609" s="302"/>
      <c r="L609" s="302"/>
      <c r="M609" s="302"/>
      <c r="N609" s="302"/>
      <c r="O609" s="302"/>
      <c r="P609" s="302"/>
      <c r="Q609" s="302"/>
      <c r="R609" s="302"/>
      <c r="S609" s="302"/>
      <c r="T609" s="302"/>
      <c r="U609" s="302"/>
    </row>
    <row r="610" spans="1:21" ht="18.75">
      <c r="A610" s="215" t="s">
        <v>130</v>
      </c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7"/>
    </row>
    <row r="611" spans="1:21" ht="19.5" thickBot="1">
      <c r="A611" s="351" t="s">
        <v>82</v>
      </c>
      <c r="B611" s="352"/>
      <c r="C611" s="352"/>
      <c r="D611" s="352"/>
      <c r="E611" s="352"/>
      <c r="F611" s="352"/>
      <c r="G611" s="352"/>
      <c r="H611" s="352"/>
      <c r="I611" s="352"/>
      <c r="J611" s="352"/>
      <c r="K611" s="352"/>
      <c r="L611" s="352"/>
      <c r="M611" s="352"/>
      <c r="N611" s="352"/>
      <c r="O611" s="352"/>
      <c r="P611" s="352"/>
      <c r="Q611" s="352"/>
      <c r="R611" s="352"/>
      <c r="S611" s="352"/>
      <c r="T611" s="352"/>
      <c r="U611" s="353"/>
    </row>
    <row r="612" spans="1:21" ht="15.75" thickBot="1">
      <c r="A612" s="232" t="s">
        <v>1</v>
      </c>
      <c r="B612" s="323"/>
      <c r="C612" s="333" t="s">
        <v>2</v>
      </c>
      <c r="D612" s="334"/>
      <c r="E612" s="295" t="s">
        <v>3</v>
      </c>
      <c r="F612" s="233"/>
      <c r="G612" s="233"/>
      <c r="H612" s="233"/>
      <c r="I612" s="233"/>
      <c r="J612" s="233"/>
      <c r="K612" s="234"/>
      <c r="L612" s="232" t="s">
        <v>4</v>
      </c>
      <c r="M612" s="233"/>
      <c r="N612" s="233"/>
      <c r="O612" s="233"/>
      <c r="P612" s="233"/>
      <c r="Q612" s="233"/>
      <c r="R612" s="233"/>
      <c r="S612" s="233"/>
      <c r="T612" s="234"/>
      <c r="U612" s="80" t="s">
        <v>5</v>
      </c>
    </row>
    <row r="613" spans="1:21">
      <c r="A613" s="324" t="s">
        <v>6</v>
      </c>
      <c r="B613" s="235" t="s">
        <v>7</v>
      </c>
      <c r="C613" s="335"/>
      <c r="D613" s="336"/>
      <c r="E613" s="296" t="s">
        <v>8</v>
      </c>
      <c r="F613" s="272" t="s">
        <v>9</v>
      </c>
      <c r="G613" s="242"/>
      <c r="H613" s="265" t="s">
        <v>10</v>
      </c>
      <c r="I613" s="266"/>
      <c r="J613" s="267" t="s">
        <v>11</v>
      </c>
      <c r="K613" s="268"/>
      <c r="L613" s="269" t="s">
        <v>8</v>
      </c>
      <c r="M613" s="272" t="s">
        <v>9</v>
      </c>
      <c r="N613" s="242"/>
      <c r="O613" s="265" t="s">
        <v>10</v>
      </c>
      <c r="P613" s="273"/>
      <c r="Q613" s="273"/>
      <c r="R613" s="266"/>
      <c r="S613" s="274" t="s">
        <v>11</v>
      </c>
      <c r="T613" s="275"/>
      <c r="U613" s="193"/>
    </row>
    <row r="614" spans="1:21">
      <c r="A614" s="325"/>
      <c r="B614" s="236"/>
      <c r="C614" s="335"/>
      <c r="D614" s="336"/>
      <c r="E614" s="297"/>
      <c r="F614" s="259" t="s">
        <v>12</v>
      </c>
      <c r="G614" s="257" t="s">
        <v>13</v>
      </c>
      <c r="H614" s="259" t="s">
        <v>12</v>
      </c>
      <c r="I614" s="261" t="s">
        <v>13</v>
      </c>
      <c r="J614" s="243" t="s">
        <v>8</v>
      </c>
      <c r="K614" s="263" t="s">
        <v>13</v>
      </c>
      <c r="L614" s="270"/>
      <c r="M614" s="259" t="s">
        <v>12</v>
      </c>
      <c r="N614" s="257" t="s">
        <v>13</v>
      </c>
      <c r="O614" s="221" t="s">
        <v>12</v>
      </c>
      <c r="P614" s="276"/>
      <c r="Q614" s="222"/>
      <c r="R614" s="261" t="s">
        <v>13</v>
      </c>
      <c r="S614" s="243" t="s">
        <v>8</v>
      </c>
      <c r="T614" s="245" t="s">
        <v>13</v>
      </c>
      <c r="U614" s="97"/>
    </row>
    <row r="615" spans="1:21" ht="15.75" thickBot="1">
      <c r="A615" s="326"/>
      <c r="B615" s="237"/>
      <c r="C615" s="337"/>
      <c r="D615" s="338"/>
      <c r="E615" s="298"/>
      <c r="F615" s="260"/>
      <c r="G615" s="258"/>
      <c r="H615" s="260"/>
      <c r="I615" s="262"/>
      <c r="J615" s="244"/>
      <c r="K615" s="264"/>
      <c r="L615" s="271"/>
      <c r="M615" s="260"/>
      <c r="N615" s="258"/>
      <c r="O615" s="2" t="s">
        <v>14</v>
      </c>
      <c r="P615" s="3" t="s">
        <v>15</v>
      </c>
      <c r="Q615" s="3" t="s">
        <v>16</v>
      </c>
      <c r="R615" s="262"/>
      <c r="S615" s="244"/>
      <c r="T615" s="246"/>
      <c r="U615" s="189"/>
    </row>
    <row r="616" spans="1:21" ht="15.75" thickBot="1">
      <c r="A616" s="339"/>
      <c r="B616" s="248"/>
      <c r="C616" s="248"/>
      <c r="D616" s="248"/>
      <c r="E616" s="248"/>
      <c r="F616" s="248"/>
      <c r="G616" s="248"/>
      <c r="H616" s="24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97"/>
    </row>
    <row r="617" spans="1:21">
      <c r="A617" s="4">
        <v>43831</v>
      </c>
      <c r="B617" s="4">
        <v>44012</v>
      </c>
      <c r="C617" s="5"/>
      <c r="D617" s="109" t="s">
        <v>17</v>
      </c>
      <c r="E617" s="84">
        <f>F617+H617+J617</f>
        <v>5</v>
      </c>
      <c r="F617" s="10">
        <v>2</v>
      </c>
      <c r="G617" s="74">
        <f>IF(F617&gt;0,(F617*100/(E617-J617)),0)</f>
        <v>40</v>
      </c>
      <c r="H617" s="10">
        <v>3</v>
      </c>
      <c r="I617" s="75">
        <f>IF(H617&gt;0,(H617*100/(E617-J617)),0)</f>
        <v>60</v>
      </c>
      <c r="J617" s="12">
        <v>0</v>
      </c>
      <c r="K617" s="76">
        <f>IF(J617&gt;0,(J617*100/(E617)),0)</f>
        <v>0</v>
      </c>
      <c r="L617" s="14">
        <f>M617+Q617+S617</f>
        <v>6</v>
      </c>
      <c r="M617" s="10">
        <v>3</v>
      </c>
      <c r="N617" s="74">
        <f>IF(M617&gt;0,(M617*100/(L617-S617)),0)</f>
        <v>50</v>
      </c>
      <c r="O617" s="10">
        <v>0</v>
      </c>
      <c r="P617" s="10">
        <v>3</v>
      </c>
      <c r="Q617" s="10">
        <v>3</v>
      </c>
      <c r="R617" s="75">
        <f>IF(Q617&gt;0,(Q617*100/(L617-S617)),0)</f>
        <v>50</v>
      </c>
      <c r="S617" s="15">
        <v>0</v>
      </c>
      <c r="T617" s="77">
        <f>IF(S617&gt;0,(S617*100/(L617)),0)</f>
        <v>0</v>
      </c>
      <c r="U617" s="212"/>
    </row>
    <row r="618" spans="1:21">
      <c r="A618" s="328" t="s">
        <v>16</v>
      </c>
      <c r="B618" s="279"/>
      <c r="C618" s="279"/>
      <c r="D618" s="279"/>
      <c r="E618" s="49">
        <f t="shared" ref="E618" si="261">SUM(E617:E617)</f>
        <v>5</v>
      </c>
      <c r="F618" s="51">
        <f t="shared" ref="F618:T618" si="262">SUM(F617:F617)</f>
        <v>2</v>
      </c>
      <c r="G618" s="52">
        <f t="shared" si="262"/>
        <v>40</v>
      </c>
      <c r="H618" s="51">
        <f t="shared" si="262"/>
        <v>3</v>
      </c>
      <c r="I618" s="52">
        <f t="shared" si="262"/>
        <v>60</v>
      </c>
      <c r="J618" s="51">
        <f t="shared" si="262"/>
        <v>0</v>
      </c>
      <c r="K618" s="54">
        <f t="shared" si="262"/>
        <v>0</v>
      </c>
      <c r="L618" s="55">
        <f t="shared" si="262"/>
        <v>6</v>
      </c>
      <c r="M618" s="51">
        <f t="shared" si="262"/>
        <v>3</v>
      </c>
      <c r="N618" s="52">
        <f t="shared" si="262"/>
        <v>50</v>
      </c>
      <c r="O618" s="51">
        <f t="shared" si="262"/>
        <v>0</v>
      </c>
      <c r="P618" s="51">
        <f t="shared" si="262"/>
        <v>3</v>
      </c>
      <c r="Q618" s="51">
        <f t="shared" si="262"/>
        <v>3</v>
      </c>
      <c r="R618" s="52">
        <f t="shared" si="262"/>
        <v>50</v>
      </c>
      <c r="S618" s="51">
        <f t="shared" si="262"/>
        <v>0</v>
      </c>
      <c r="T618" s="56">
        <f t="shared" si="262"/>
        <v>0</v>
      </c>
      <c r="U618" s="97"/>
    </row>
    <row r="619" spans="1:21" ht="15.75" thickBot="1">
      <c r="A619" s="329" t="s">
        <v>18</v>
      </c>
      <c r="B619" s="309"/>
      <c r="C619" s="309"/>
      <c r="D619" s="309"/>
      <c r="E619" s="112">
        <f>E618</f>
        <v>5</v>
      </c>
      <c r="F619" s="113">
        <f>F618</f>
        <v>2</v>
      </c>
      <c r="G619" s="114">
        <f>IF(F619&gt;0,(F619*100/(E619-J619)),0)</f>
        <v>40</v>
      </c>
      <c r="H619" s="113">
        <f>H618</f>
        <v>3</v>
      </c>
      <c r="I619" s="115">
        <f>IF(H619&gt;0,(H619*100/(E619-J619)),0)</f>
        <v>60</v>
      </c>
      <c r="J619" s="116">
        <f>J618</f>
        <v>0</v>
      </c>
      <c r="K619" s="117">
        <f>IF(J619&gt;0,(J619*100/E619),0)</f>
        <v>0</v>
      </c>
      <c r="L619" s="118">
        <f>L618</f>
        <v>6</v>
      </c>
      <c r="M619" s="113">
        <f>M618</f>
        <v>3</v>
      </c>
      <c r="N619" s="114">
        <f>IF(M619&gt;0,(M619*100/(L619-S619)),0)</f>
        <v>50</v>
      </c>
      <c r="O619" s="113">
        <f>O618</f>
        <v>0</v>
      </c>
      <c r="P619" s="113">
        <f>P618</f>
        <v>3</v>
      </c>
      <c r="Q619" s="113">
        <f>Q618</f>
        <v>3</v>
      </c>
      <c r="R619" s="115">
        <f>IF(Q619&gt;0,(Q619*100/(L619-S619)),0)</f>
        <v>50</v>
      </c>
      <c r="S619" s="119">
        <f>S618</f>
        <v>0</v>
      </c>
      <c r="T619" s="187">
        <f>IF(S619&gt;0,(S619*100/L619),0)</f>
        <v>0</v>
      </c>
      <c r="U619" s="194" t="s">
        <v>19</v>
      </c>
    </row>
    <row r="620" spans="1:21" ht="15.75" thickBot="1">
      <c r="D620" s="121"/>
      <c r="U620" s="121"/>
    </row>
    <row r="621" spans="1:21" ht="18.75">
      <c r="A621" s="215" t="s">
        <v>131</v>
      </c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7"/>
    </row>
    <row r="622" spans="1:21" ht="19.5" thickBot="1">
      <c r="A622" s="351" t="s">
        <v>83</v>
      </c>
      <c r="B622" s="352"/>
      <c r="C622" s="352"/>
      <c r="D622" s="352"/>
      <c r="E622" s="352"/>
      <c r="F622" s="352"/>
      <c r="G622" s="352"/>
      <c r="H622" s="352"/>
      <c r="I622" s="352"/>
      <c r="J622" s="352"/>
      <c r="K622" s="352"/>
      <c r="L622" s="352"/>
      <c r="M622" s="352"/>
      <c r="N622" s="352"/>
      <c r="O622" s="352"/>
      <c r="P622" s="352"/>
      <c r="Q622" s="352"/>
      <c r="R622" s="352"/>
      <c r="S622" s="352"/>
      <c r="T622" s="352"/>
      <c r="U622" s="353"/>
    </row>
    <row r="623" spans="1:21" ht="15.75" thickBot="1">
      <c r="A623" s="232" t="s">
        <v>1</v>
      </c>
      <c r="B623" s="323"/>
      <c r="C623" s="333" t="s">
        <v>2</v>
      </c>
      <c r="D623" s="334"/>
      <c r="E623" s="295" t="s">
        <v>3</v>
      </c>
      <c r="F623" s="233"/>
      <c r="G623" s="233"/>
      <c r="H623" s="233"/>
      <c r="I623" s="233"/>
      <c r="J623" s="233"/>
      <c r="K623" s="234"/>
      <c r="L623" s="232" t="s">
        <v>4</v>
      </c>
      <c r="M623" s="233"/>
      <c r="N623" s="233"/>
      <c r="O623" s="233"/>
      <c r="P623" s="233"/>
      <c r="Q623" s="233"/>
      <c r="R623" s="233"/>
      <c r="S623" s="233"/>
      <c r="T623" s="234"/>
      <c r="U623" s="80" t="s">
        <v>5</v>
      </c>
    </row>
    <row r="624" spans="1:21">
      <c r="A624" s="324" t="s">
        <v>6</v>
      </c>
      <c r="B624" s="235" t="s">
        <v>7</v>
      </c>
      <c r="C624" s="335"/>
      <c r="D624" s="336"/>
      <c r="E624" s="296" t="s">
        <v>8</v>
      </c>
      <c r="F624" s="272" t="s">
        <v>9</v>
      </c>
      <c r="G624" s="242"/>
      <c r="H624" s="265" t="s">
        <v>10</v>
      </c>
      <c r="I624" s="266"/>
      <c r="J624" s="267" t="s">
        <v>11</v>
      </c>
      <c r="K624" s="268"/>
      <c r="L624" s="269" t="s">
        <v>8</v>
      </c>
      <c r="M624" s="272" t="s">
        <v>9</v>
      </c>
      <c r="N624" s="242"/>
      <c r="O624" s="265" t="s">
        <v>10</v>
      </c>
      <c r="P624" s="273"/>
      <c r="Q624" s="273"/>
      <c r="R624" s="266"/>
      <c r="S624" s="274" t="s">
        <v>11</v>
      </c>
      <c r="T624" s="275"/>
      <c r="U624" s="193"/>
    </row>
    <row r="625" spans="1:21">
      <c r="A625" s="325"/>
      <c r="B625" s="236"/>
      <c r="C625" s="335"/>
      <c r="D625" s="336"/>
      <c r="E625" s="297"/>
      <c r="F625" s="259" t="s">
        <v>12</v>
      </c>
      <c r="G625" s="257" t="s">
        <v>13</v>
      </c>
      <c r="H625" s="259" t="s">
        <v>12</v>
      </c>
      <c r="I625" s="261" t="s">
        <v>13</v>
      </c>
      <c r="J625" s="243" t="s">
        <v>8</v>
      </c>
      <c r="K625" s="263" t="s">
        <v>13</v>
      </c>
      <c r="L625" s="270"/>
      <c r="M625" s="259" t="s">
        <v>12</v>
      </c>
      <c r="N625" s="257" t="s">
        <v>13</v>
      </c>
      <c r="O625" s="221" t="s">
        <v>12</v>
      </c>
      <c r="P625" s="276"/>
      <c r="Q625" s="222"/>
      <c r="R625" s="261" t="s">
        <v>13</v>
      </c>
      <c r="S625" s="243" t="s">
        <v>8</v>
      </c>
      <c r="T625" s="245" t="s">
        <v>13</v>
      </c>
      <c r="U625" s="97"/>
    </row>
    <row r="626" spans="1:21" ht="15.75" thickBot="1">
      <c r="A626" s="326"/>
      <c r="B626" s="237"/>
      <c r="C626" s="337"/>
      <c r="D626" s="338"/>
      <c r="E626" s="298"/>
      <c r="F626" s="260"/>
      <c r="G626" s="258"/>
      <c r="H626" s="260"/>
      <c r="I626" s="262"/>
      <c r="J626" s="244"/>
      <c r="K626" s="264"/>
      <c r="L626" s="271"/>
      <c r="M626" s="260"/>
      <c r="N626" s="258"/>
      <c r="O626" s="2" t="s">
        <v>14</v>
      </c>
      <c r="P626" s="3" t="s">
        <v>15</v>
      </c>
      <c r="Q626" s="3" t="s">
        <v>16</v>
      </c>
      <c r="R626" s="262"/>
      <c r="S626" s="244"/>
      <c r="T626" s="246"/>
      <c r="U626" s="189"/>
    </row>
    <row r="627" spans="1:21" ht="15.75" thickBot="1">
      <c r="A627" s="339"/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  <c r="U627" s="97"/>
    </row>
    <row r="628" spans="1:21">
      <c r="A628" s="4">
        <v>43831</v>
      </c>
      <c r="B628" s="4">
        <v>44012</v>
      </c>
      <c r="C628" s="5"/>
      <c r="D628" s="109" t="s">
        <v>17</v>
      </c>
      <c r="E628" s="84">
        <f>F628+H628+J628</f>
        <v>2</v>
      </c>
      <c r="F628" s="10">
        <v>1</v>
      </c>
      <c r="G628" s="74">
        <f>IF(F628&gt;0,(F628*100/(E628-J628)),0)</f>
        <v>50</v>
      </c>
      <c r="H628" s="10">
        <v>1</v>
      </c>
      <c r="I628" s="75">
        <f>IF(H628&gt;0,(H628*100/(E628-J628)),0)</f>
        <v>50</v>
      </c>
      <c r="J628" s="12">
        <v>0</v>
      </c>
      <c r="K628" s="76">
        <f>IF(J628&gt;0,(J628*100/(E628)),0)</f>
        <v>0</v>
      </c>
      <c r="L628" s="14">
        <f>M628+Q628+S628</f>
        <v>2</v>
      </c>
      <c r="M628" s="10">
        <v>1</v>
      </c>
      <c r="N628" s="74">
        <f>IF(M628&gt;0,(M628*100/(L628-S628)),0)</f>
        <v>50</v>
      </c>
      <c r="O628" s="10">
        <v>0</v>
      </c>
      <c r="P628" s="10">
        <v>1</v>
      </c>
      <c r="Q628" s="10">
        <v>1</v>
      </c>
      <c r="R628" s="75">
        <f>IF(Q628&gt;0,(Q628*100/(L628-S628)),0)</f>
        <v>50</v>
      </c>
      <c r="S628" s="15">
        <v>0</v>
      </c>
      <c r="T628" s="77">
        <f>IF(S628&gt;0,(S628*100/(L628)),0)</f>
        <v>0</v>
      </c>
      <c r="U628" s="212"/>
    </row>
    <row r="629" spans="1:21" hidden="1">
      <c r="A629" s="4">
        <v>43831</v>
      </c>
      <c r="B629" s="4">
        <v>44012</v>
      </c>
      <c r="C629" s="183"/>
      <c r="D629" s="183" t="s">
        <v>87</v>
      </c>
      <c r="E629" s="84">
        <f>F629+H629+J629</f>
        <v>0</v>
      </c>
      <c r="F629" s="184">
        <v>0</v>
      </c>
      <c r="G629" s="74">
        <f>IF(F629&gt;0,(F629*100/(E629-J629)),0)</f>
        <v>0</v>
      </c>
      <c r="H629" s="184">
        <v>0</v>
      </c>
      <c r="I629" s="75">
        <f>IF(H629&gt;0,(H629*100/(E629-J629)),0)</f>
        <v>0</v>
      </c>
      <c r="J629" s="185">
        <v>0</v>
      </c>
      <c r="K629" s="76">
        <f>IF(J629&gt;0,(J629*100/(E629)),0)</f>
        <v>0</v>
      </c>
      <c r="L629" s="14">
        <f>M629+Q629+S629</f>
        <v>0</v>
      </c>
      <c r="M629" s="184">
        <v>0</v>
      </c>
      <c r="N629" s="74">
        <f>IF(M629&gt;0,(M629*100/(L629-S629)),0)</f>
        <v>0</v>
      </c>
      <c r="O629" s="184">
        <v>0</v>
      </c>
      <c r="P629" s="184">
        <v>0</v>
      </c>
      <c r="Q629" s="184">
        <v>0</v>
      </c>
      <c r="R629" s="75">
        <f>IF(Q629&gt;0,(Q629*100/(L629-S629)),0)</f>
        <v>0</v>
      </c>
      <c r="S629" s="186">
        <v>0</v>
      </c>
      <c r="T629" s="77">
        <f>IF(S629&gt;0,(S629*100/(L629)),0)</f>
        <v>0</v>
      </c>
      <c r="U629" s="212"/>
    </row>
    <row r="630" spans="1:21">
      <c r="A630" s="328" t="s">
        <v>16</v>
      </c>
      <c r="B630" s="279"/>
      <c r="C630" s="279"/>
      <c r="D630" s="279"/>
      <c r="E630" s="49">
        <f t="shared" ref="E630:T630" si="263">SUM(E628:E629)</f>
        <v>2</v>
      </c>
      <c r="F630" s="51">
        <f t="shared" si="263"/>
        <v>1</v>
      </c>
      <c r="G630" s="52">
        <f t="shared" si="263"/>
        <v>50</v>
      </c>
      <c r="H630" s="51">
        <f t="shared" si="263"/>
        <v>1</v>
      </c>
      <c r="I630" s="52">
        <f t="shared" si="263"/>
        <v>50</v>
      </c>
      <c r="J630" s="51">
        <f t="shared" si="263"/>
        <v>0</v>
      </c>
      <c r="K630" s="54">
        <f t="shared" si="263"/>
        <v>0</v>
      </c>
      <c r="L630" s="55">
        <f t="shared" si="263"/>
        <v>2</v>
      </c>
      <c r="M630" s="51">
        <f t="shared" si="263"/>
        <v>1</v>
      </c>
      <c r="N630" s="52">
        <f t="shared" si="263"/>
        <v>50</v>
      </c>
      <c r="O630" s="51">
        <f t="shared" si="263"/>
        <v>0</v>
      </c>
      <c r="P630" s="51">
        <f t="shared" si="263"/>
        <v>1</v>
      </c>
      <c r="Q630" s="51">
        <f t="shared" si="263"/>
        <v>1</v>
      </c>
      <c r="R630" s="52">
        <f t="shared" si="263"/>
        <v>50</v>
      </c>
      <c r="S630" s="51">
        <f t="shared" si="263"/>
        <v>0</v>
      </c>
      <c r="T630" s="56">
        <f t="shared" si="263"/>
        <v>0</v>
      </c>
      <c r="U630" s="97"/>
    </row>
    <row r="631" spans="1:21" ht="15.75" thickBot="1">
      <c r="A631" s="329" t="s">
        <v>18</v>
      </c>
      <c r="B631" s="309"/>
      <c r="C631" s="309"/>
      <c r="D631" s="309"/>
      <c r="E631" s="112">
        <f>E630</f>
        <v>2</v>
      </c>
      <c r="F631" s="113">
        <f>F630</f>
        <v>1</v>
      </c>
      <c r="G631" s="114">
        <f>IF(F631&gt;0,(F631*100/(E631-J631)),0)</f>
        <v>50</v>
      </c>
      <c r="H631" s="113">
        <f>H630</f>
        <v>1</v>
      </c>
      <c r="I631" s="115">
        <f>IF(H631&gt;0,(H631*100/(E631-J631)),0)</f>
        <v>50</v>
      </c>
      <c r="J631" s="116">
        <f>J630</f>
        <v>0</v>
      </c>
      <c r="K631" s="117">
        <f>IF(J631&gt;0,(J631*100/E631),0)</f>
        <v>0</v>
      </c>
      <c r="L631" s="118">
        <f>L630</f>
        <v>2</v>
      </c>
      <c r="M631" s="113">
        <f>M630</f>
        <v>1</v>
      </c>
      <c r="N631" s="114">
        <f>IF(M631&gt;0,(M631*100/(L631-S631)),0)</f>
        <v>50</v>
      </c>
      <c r="O631" s="113">
        <f>O630</f>
        <v>0</v>
      </c>
      <c r="P631" s="113">
        <f>P630</f>
        <v>1</v>
      </c>
      <c r="Q631" s="113">
        <f>Q630</f>
        <v>1</v>
      </c>
      <c r="R631" s="115">
        <f>IF(Q631&gt;0,(Q631*100/(L631-S631)),0)</f>
        <v>50</v>
      </c>
      <c r="S631" s="119">
        <f>S630</f>
        <v>0</v>
      </c>
      <c r="T631" s="187">
        <f>IF(S631&gt;0,(S631*100/L631),0)</f>
        <v>0</v>
      </c>
      <c r="U631" s="194" t="s">
        <v>19</v>
      </c>
    </row>
    <row r="632" spans="1:21" ht="10.5" customHeight="1" thickBot="1">
      <c r="D632" s="121"/>
      <c r="U632" s="121"/>
    </row>
    <row r="633" spans="1:21" ht="18.75">
      <c r="A633" s="215" t="s">
        <v>132</v>
      </c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7"/>
    </row>
    <row r="634" spans="1:21" ht="19.5" thickBot="1">
      <c r="A634" s="351" t="s">
        <v>84</v>
      </c>
      <c r="B634" s="352"/>
      <c r="C634" s="352"/>
      <c r="D634" s="352"/>
      <c r="E634" s="352"/>
      <c r="F634" s="352"/>
      <c r="G634" s="352"/>
      <c r="H634" s="352"/>
      <c r="I634" s="352"/>
      <c r="J634" s="352"/>
      <c r="K634" s="352"/>
      <c r="L634" s="352"/>
      <c r="M634" s="352"/>
      <c r="N634" s="352"/>
      <c r="O634" s="352"/>
      <c r="P634" s="352"/>
      <c r="Q634" s="352"/>
      <c r="R634" s="352"/>
      <c r="S634" s="352"/>
      <c r="T634" s="352"/>
      <c r="U634" s="353"/>
    </row>
    <row r="635" spans="1:21" ht="15.75" thickBot="1">
      <c r="A635" s="232" t="s">
        <v>1</v>
      </c>
      <c r="B635" s="323"/>
      <c r="C635" s="333" t="s">
        <v>2</v>
      </c>
      <c r="D635" s="334"/>
      <c r="E635" s="295" t="s">
        <v>3</v>
      </c>
      <c r="F635" s="233"/>
      <c r="G635" s="233"/>
      <c r="H635" s="233"/>
      <c r="I635" s="233"/>
      <c r="J635" s="233"/>
      <c r="K635" s="234"/>
      <c r="L635" s="327" t="s">
        <v>4</v>
      </c>
      <c r="M635" s="278"/>
      <c r="N635" s="278"/>
      <c r="O635" s="278"/>
      <c r="P635" s="278"/>
      <c r="Q635" s="278"/>
      <c r="R635" s="278"/>
      <c r="S635" s="278"/>
      <c r="T635" s="340"/>
      <c r="U635" s="80" t="s">
        <v>5</v>
      </c>
    </row>
    <row r="636" spans="1:21">
      <c r="A636" s="324" t="s">
        <v>6</v>
      </c>
      <c r="B636" s="235" t="s">
        <v>7</v>
      </c>
      <c r="C636" s="335"/>
      <c r="D636" s="336"/>
      <c r="E636" s="296" t="s">
        <v>8</v>
      </c>
      <c r="F636" s="272" t="s">
        <v>9</v>
      </c>
      <c r="G636" s="242"/>
      <c r="H636" s="265" t="s">
        <v>10</v>
      </c>
      <c r="I636" s="266"/>
      <c r="J636" s="267" t="s">
        <v>11</v>
      </c>
      <c r="K636" s="268"/>
      <c r="L636" s="269" t="s">
        <v>8</v>
      </c>
      <c r="M636" s="272" t="s">
        <v>9</v>
      </c>
      <c r="N636" s="242"/>
      <c r="O636" s="265" t="s">
        <v>10</v>
      </c>
      <c r="P636" s="273"/>
      <c r="Q636" s="273"/>
      <c r="R636" s="266"/>
      <c r="S636" s="274" t="s">
        <v>11</v>
      </c>
      <c r="T636" s="275"/>
      <c r="U636" s="193"/>
    </row>
    <row r="637" spans="1:21">
      <c r="A637" s="325"/>
      <c r="B637" s="236"/>
      <c r="C637" s="335"/>
      <c r="D637" s="336"/>
      <c r="E637" s="297"/>
      <c r="F637" s="259" t="s">
        <v>12</v>
      </c>
      <c r="G637" s="257" t="s">
        <v>13</v>
      </c>
      <c r="H637" s="259" t="s">
        <v>12</v>
      </c>
      <c r="I637" s="261" t="s">
        <v>13</v>
      </c>
      <c r="J637" s="243" t="s">
        <v>8</v>
      </c>
      <c r="K637" s="263" t="s">
        <v>13</v>
      </c>
      <c r="L637" s="270"/>
      <c r="M637" s="259" t="s">
        <v>12</v>
      </c>
      <c r="N637" s="257" t="s">
        <v>13</v>
      </c>
      <c r="O637" s="221" t="s">
        <v>12</v>
      </c>
      <c r="P637" s="276"/>
      <c r="Q637" s="222"/>
      <c r="R637" s="261" t="s">
        <v>13</v>
      </c>
      <c r="S637" s="243" t="s">
        <v>8</v>
      </c>
      <c r="T637" s="245" t="s">
        <v>13</v>
      </c>
      <c r="U637" s="97"/>
    </row>
    <row r="638" spans="1:21" ht="15.75" thickBot="1">
      <c r="A638" s="326"/>
      <c r="B638" s="237"/>
      <c r="C638" s="337"/>
      <c r="D638" s="338"/>
      <c r="E638" s="298"/>
      <c r="F638" s="260"/>
      <c r="G638" s="258"/>
      <c r="H638" s="260"/>
      <c r="I638" s="262"/>
      <c r="J638" s="244"/>
      <c r="K638" s="264"/>
      <c r="L638" s="271"/>
      <c r="M638" s="260"/>
      <c r="N638" s="258"/>
      <c r="O638" s="2" t="s">
        <v>14</v>
      </c>
      <c r="P638" s="3" t="s">
        <v>15</v>
      </c>
      <c r="Q638" s="3" t="s">
        <v>16</v>
      </c>
      <c r="R638" s="262"/>
      <c r="S638" s="244"/>
      <c r="T638" s="246"/>
      <c r="U638" s="189"/>
    </row>
    <row r="639" spans="1:21" ht="15.75" thickBot="1">
      <c r="A639" s="339"/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97"/>
    </row>
    <row r="640" spans="1:21">
      <c r="A640" s="4">
        <v>43831</v>
      </c>
      <c r="B640" s="4">
        <v>44012</v>
      </c>
      <c r="C640" s="5"/>
      <c r="D640" s="109" t="s">
        <v>17</v>
      </c>
      <c r="E640" s="84">
        <f>F640+H640+J640</f>
        <v>67</v>
      </c>
      <c r="F640" s="10">
        <v>41</v>
      </c>
      <c r="G640" s="74">
        <f>IF(F640&gt;0,(F640*100/(E640-J640)),0)</f>
        <v>66.129032258064512</v>
      </c>
      <c r="H640" s="10">
        <v>21</v>
      </c>
      <c r="I640" s="75">
        <f>IF(H640&gt;0,(H640*100/(E640-J640)),0)</f>
        <v>33.87096774193548</v>
      </c>
      <c r="J640" s="12">
        <v>5</v>
      </c>
      <c r="K640" s="76">
        <f>IF(J640&gt;0,(J640*100/(E640)),0)</f>
        <v>7.4626865671641793</v>
      </c>
      <c r="L640" s="14">
        <f>M640+Q640+S640</f>
        <v>70</v>
      </c>
      <c r="M640" s="10">
        <v>34</v>
      </c>
      <c r="N640" s="74">
        <f>IF(M640&gt;0,(M640*100/(L640-S640)),0)</f>
        <v>50</v>
      </c>
      <c r="O640" s="10">
        <v>16</v>
      </c>
      <c r="P640" s="10">
        <v>18</v>
      </c>
      <c r="Q640" s="10">
        <v>34</v>
      </c>
      <c r="R640" s="75">
        <f>IF(Q640&gt;0,(Q640*100/(L640-S640)),0)</f>
        <v>50</v>
      </c>
      <c r="S640" s="15">
        <v>2</v>
      </c>
      <c r="T640" s="77">
        <f>IF(S640&gt;0,(S640*100/(L640)),0)</f>
        <v>2.8571428571428572</v>
      </c>
      <c r="U640" s="212"/>
    </row>
    <row r="641" spans="1:21">
      <c r="A641" s="328" t="s">
        <v>16</v>
      </c>
      <c r="B641" s="279"/>
      <c r="C641" s="279"/>
      <c r="D641" s="279"/>
      <c r="E641" s="49">
        <f t="shared" ref="E641" si="264">SUM(E640:E640)</f>
        <v>67</v>
      </c>
      <c r="F641" s="51">
        <f t="shared" ref="F641:T641" si="265">SUM(F640:F640)</f>
        <v>41</v>
      </c>
      <c r="G641" s="52">
        <f t="shared" si="265"/>
        <v>66.129032258064512</v>
      </c>
      <c r="H641" s="51">
        <f t="shared" si="265"/>
        <v>21</v>
      </c>
      <c r="I641" s="52">
        <f t="shared" si="265"/>
        <v>33.87096774193548</v>
      </c>
      <c r="J641" s="51">
        <f t="shared" si="265"/>
        <v>5</v>
      </c>
      <c r="K641" s="54">
        <f t="shared" si="265"/>
        <v>7.4626865671641793</v>
      </c>
      <c r="L641" s="55">
        <f t="shared" si="265"/>
        <v>70</v>
      </c>
      <c r="M641" s="51">
        <f t="shared" si="265"/>
        <v>34</v>
      </c>
      <c r="N641" s="52">
        <f t="shared" si="265"/>
        <v>50</v>
      </c>
      <c r="O641" s="51">
        <f t="shared" si="265"/>
        <v>16</v>
      </c>
      <c r="P641" s="51">
        <f t="shared" si="265"/>
        <v>18</v>
      </c>
      <c r="Q641" s="51">
        <f t="shared" si="265"/>
        <v>34</v>
      </c>
      <c r="R641" s="52">
        <f t="shared" si="265"/>
        <v>50</v>
      </c>
      <c r="S641" s="51">
        <f t="shared" si="265"/>
        <v>2</v>
      </c>
      <c r="T641" s="56">
        <f t="shared" si="265"/>
        <v>2.8571428571428572</v>
      </c>
      <c r="U641" s="97"/>
    </row>
    <row r="642" spans="1:21" ht="15.75" thickBot="1">
      <c r="A642" s="329" t="s">
        <v>18</v>
      </c>
      <c r="B642" s="309"/>
      <c r="C642" s="309"/>
      <c r="D642" s="309"/>
      <c r="E642" s="112">
        <f>E641</f>
        <v>67</v>
      </c>
      <c r="F642" s="113">
        <f>F641</f>
        <v>41</v>
      </c>
      <c r="G642" s="114">
        <f>IF(F642&gt;0,(F642*100/(E642-J642)),0)</f>
        <v>66.129032258064512</v>
      </c>
      <c r="H642" s="113">
        <f>H641</f>
        <v>21</v>
      </c>
      <c r="I642" s="115">
        <f>IF(H642&gt;0,(H642*100/(E642-J642)),0)</f>
        <v>33.87096774193548</v>
      </c>
      <c r="J642" s="116">
        <f>J641</f>
        <v>5</v>
      </c>
      <c r="K642" s="117">
        <f>IF(J642&gt;0,(J642*100/E642),0)</f>
        <v>7.4626865671641793</v>
      </c>
      <c r="L642" s="118">
        <f>L641</f>
        <v>70</v>
      </c>
      <c r="M642" s="113">
        <f>M641</f>
        <v>34</v>
      </c>
      <c r="N642" s="114">
        <f>IF(M642&gt;0,(M642*100/(L642-S642)),0)</f>
        <v>50</v>
      </c>
      <c r="O642" s="113">
        <f>O641</f>
        <v>16</v>
      </c>
      <c r="P642" s="113">
        <f>P641</f>
        <v>18</v>
      </c>
      <c r="Q642" s="113">
        <f>Q641</f>
        <v>34</v>
      </c>
      <c r="R642" s="115">
        <f>IF(Q642&gt;0,(Q642*100/(L642-S642)),0)</f>
        <v>50</v>
      </c>
      <c r="S642" s="119">
        <f>S641</f>
        <v>2</v>
      </c>
      <c r="T642" s="187">
        <f>IF(S642&gt;0,(S642*100/L642),0)</f>
        <v>2.8571428571428572</v>
      </c>
      <c r="U642" s="194" t="s">
        <v>19</v>
      </c>
    </row>
    <row r="643" spans="1:21" ht="8.25" customHeight="1">
      <c r="A643" s="124"/>
      <c r="B643" s="124"/>
      <c r="C643" s="125"/>
      <c r="D643" s="124"/>
      <c r="E643" s="124"/>
      <c r="F643" s="124"/>
      <c r="G643" s="126"/>
      <c r="H643" s="124"/>
      <c r="I643" s="126"/>
      <c r="J643" s="124"/>
      <c r="K643" s="126"/>
      <c r="L643" s="127"/>
      <c r="M643" s="124"/>
      <c r="N643" s="126"/>
      <c r="O643" s="124"/>
      <c r="P643" s="127"/>
      <c r="Q643" s="127"/>
      <c r="R643" s="126"/>
      <c r="S643" s="124"/>
      <c r="T643" s="126"/>
      <c r="U643" s="124"/>
    </row>
    <row r="644" spans="1:21" ht="15.75" thickBot="1">
      <c r="A644" s="128"/>
      <c r="B644" s="129"/>
      <c r="C644" s="129"/>
      <c r="D644" s="130"/>
      <c r="E644" s="129"/>
      <c r="F644" s="129"/>
      <c r="G644" s="131"/>
      <c r="H644" s="129"/>
      <c r="I644" s="131"/>
      <c r="J644" s="129"/>
      <c r="K644" s="131"/>
      <c r="L644" s="132"/>
      <c r="M644" s="129"/>
      <c r="N644" s="131"/>
      <c r="O644" s="129"/>
      <c r="P644" s="132"/>
      <c r="Q644" s="132"/>
      <c r="R644" s="131"/>
      <c r="S644" s="129"/>
      <c r="T644" s="131"/>
      <c r="U644" s="133" t="s">
        <v>5</v>
      </c>
    </row>
    <row r="645" spans="1:21" ht="15.75" thickBot="1">
      <c r="A645" s="128"/>
      <c r="B645" s="129"/>
      <c r="C645" s="129"/>
      <c r="D645" s="130"/>
      <c r="E645" s="129"/>
      <c r="F645" s="129"/>
      <c r="G645" s="131"/>
      <c r="H645" s="129"/>
      <c r="I645" s="131"/>
      <c r="J645" s="129"/>
      <c r="K645" s="131"/>
      <c r="L645" s="132"/>
      <c r="M645" s="129"/>
      <c r="N645" s="131"/>
      <c r="O645" s="129"/>
      <c r="P645" s="132"/>
      <c r="Q645" s="132"/>
      <c r="R645" s="131"/>
      <c r="S645" s="129"/>
      <c r="T645" s="131"/>
      <c r="U645" s="107"/>
    </row>
    <row r="646" spans="1:21" ht="29.25" thickBot="1">
      <c r="A646" s="134"/>
      <c r="B646" s="135" t="s">
        <v>37</v>
      </c>
      <c r="C646" s="136"/>
      <c r="D646" s="137"/>
      <c r="E646" s="138">
        <f>SUM(E11,E24,E37,E49,E62,E83,E103,E115,E128,E145,E159,E177,E192,E209,E226,E238,E250,E262,E278,E291,E303,E320,E333,E346,E362,E374,E388,E402,E414,E428,E440,E452,E464,E476,E488,E504,E520,E532,E544,E556,E572,E584,E596,E608,E619,E631,E642)</f>
        <v>2730</v>
      </c>
      <c r="F646" s="139">
        <f>SUM(F11,F24,F37,F49,F62,F83,F103,F115,F128,F145,F159,F177,F192,F209,F226,F238,F250,F262,F278,F291,F303,F320,F333,F346,F362,F374,F388,F402,F414,F428,F440,F452,F464,F476,F488,F504,F520,F532,F544,F556,F572,F584,F596,F608,F619,F631,F642)</f>
        <v>1744</v>
      </c>
      <c r="G646" s="140">
        <f>IF(F646&gt;0,(F646*100/(E646-J646)),0)</f>
        <v>67.335907335907336</v>
      </c>
      <c r="H646" s="139">
        <f>SUM(H11,H24,H37,H49,H62,H83,H103,H115,H128,H145,H159,H177,H192,H209,H226,H238,H250,H262,H278,H291,H303,H320,H333,H346,H362,H374,H388,H402,H414,H428,H440,H452,H464,H476,H488,H504,H520,H532,H544,H556,H572,H584,H596,H608,H619,H631,H642)</f>
        <v>848</v>
      </c>
      <c r="I646" s="141">
        <f>IF(H646&gt;0,(H646*100/(E646-J646)),0)</f>
        <v>32.74131274131274</v>
      </c>
      <c r="J646" s="142">
        <f>SUM(J11,J24,J37,J49,J62,J83,J103,J115,J128,J145,J159,J177,J192,J209,J226,J238,J250,J262,J278,J291,J303,J320,J333,J346,J362,J374,J388,J402,J402,J414,J428,J440,J452,J464,J476,J488,J504,J520,J532,J544,J556,J572,J584,J596,J608,J619,J631,J642)</f>
        <v>140</v>
      </c>
      <c r="K646" s="143">
        <f>IF(J646&gt;0,(J646*100/(E646)),0)</f>
        <v>5.1282051282051286</v>
      </c>
      <c r="L646" s="144">
        <f>SUM(L11,L24,L37,L49,L62,L83,L103,L115,L128,L145,L159,L177,L191,L209,L226,L238,L250,L262,L278,L291,L303,L320,L333,L346,L362,L374,L388,L402,L414,L428,L440,L452,L464,L476,L488,L504,L520,L532,L544,L556,L572,L584,L596,L608,L619,L631,L642)</f>
        <v>3889</v>
      </c>
      <c r="M646" s="139">
        <f>SUM(M11,M24,M37,M49,M62,M83,M103,M115,M128,M145,M159,M177,M192,M209,M226,M238,M250,M262,M278,M291,M303,M320,M333,M346,M362,M374,M388,M402,M414,M428,M440,M452,M464,M476,M488,M504,M520,M532,M544,M556,M572,M584,M596,M608,M619,M631,M642)</f>
        <v>1547</v>
      </c>
      <c r="N646" s="140">
        <f>IF(M646&gt;0,(M646*100/(L646-S646)),0)</f>
        <v>40.80717488789238</v>
      </c>
      <c r="O646" s="139">
        <f>SUM(O11,O24,O37,O49,O62,O83,O103,O115,O128,O145,O159,O177,O192,O209,O226,O238,O250,O262,O278,O291,O303,O320,O333,O346,O362,O374,O388,O402,O414,O428,O440,O452,O464,O476,O488,O504,O520,O532,O544,O556,O572,O584,O596,O608,O619,O631,O642)</f>
        <v>1019</v>
      </c>
      <c r="P646" s="139">
        <f>SUM(P11,P24,P37,P49,P62,P83,P103,P115,P128,P145,P159,P177,P192,P209,P226,P238,P250,P262,P278,P291,P303,P320,P333,P346,P362,P374,P388,P402,P414,P428,P440,P452,P464,P476,P488,P504,P520,P532,P544,P556,P572,P584,P596,P608,P619,P631,P642)</f>
        <v>1225</v>
      </c>
      <c r="Q646" s="139">
        <f>SUM(Q11,Q24,Q37,Q49,Q62,Q83,Q103,Q115,Q128,Q145,Q159,Q177,Q192,Q209,Q226,Q238,Q250,Q262,Q278,Q291,Q303,Q320,Q333,Q346,Q362,Q374,Q388,Q402,Q414,Q428,Q440,Q452,Q464,Q476,Q488,Q504,Q520,Q532,Q544,Q556,Q572,Q584,Q596,Q608,Q619,Q631,Q642)</f>
        <v>2244</v>
      </c>
      <c r="R646" s="141">
        <f>IF(Q646&gt;0,(Q646*100/(L646-S646)),0)</f>
        <v>59.19282511210762</v>
      </c>
      <c r="S646" s="139">
        <f>SUM(S11,S24,S37,S49,S62,S83,S103,S115,S128,S145,S159,S177,S192,S209,S226,S238,S250,S262,S278,S291,S303,S320,S333,S346,S362,S374,S388,S402,S414,S428,S440,S452,S464,S476,S488,S504,S520,S532,S544,S556,S572,S584,S596,S608,S619,S631,S642)</f>
        <v>98</v>
      </c>
      <c r="T646" s="145">
        <f>IF(S646&gt;0,(S646*100/(L646)),0)</f>
        <v>2.519928002057084</v>
      </c>
      <c r="U646" s="146" t="s">
        <v>19</v>
      </c>
    </row>
    <row r="647" spans="1:21">
      <c r="A647" s="147" t="s">
        <v>38</v>
      </c>
      <c r="B647" s="148"/>
      <c r="C647" s="148"/>
      <c r="D647" s="149"/>
      <c r="E647" s="150"/>
      <c r="F647" s="150"/>
      <c r="G647" s="151"/>
      <c r="H647" s="150"/>
      <c r="I647" s="151"/>
      <c r="J647" s="150"/>
      <c r="K647" s="151"/>
      <c r="L647" s="152"/>
      <c r="M647" s="150"/>
      <c r="N647" s="151"/>
      <c r="O647" s="150"/>
      <c r="P647" s="152"/>
      <c r="Q647" s="152"/>
      <c r="R647" s="151"/>
      <c r="S647" s="150"/>
      <c r="T647" s="151"/>
      <c r="U647" s="153"/>
    </row>
    <row r="648" spans="1:21" ht="15.75" thickBot="1">
      <c r="A648" s="154" t="s">
        <v>39</v>
      </c>
      <c r="B648" s="155"/>
      <c r="C648" s="155"/>
      <c r="D648" s="156"/>
      <c r="E648" s="157"/>
      <c r="F648" s="157"/>
      <c r="G648" s="158"/>
      <c r="H648" s="157"/>
      <c r="I648" s="158"/>
      <c r="J648" s="157"/>
      <c r="K648" s="158"/>
      <c r="L648" s="159"/>
      <c r="M648" s="157"/>
      <c r="N648" s="158"/>
      <c r="O648" s="157"/>
      <c r="P648" s="159"/>
      <c r="Q648" s="159"/>
      <c r="R648" s="158"/>
      <c r="S648" s="157"/>
      <c r="T648" s="158"/>
      <c r="U648" s="160"/>
    </row>
    <row r="649" spans="1:21" ht="10.5" customHeight="1">
      <c r="A649" s="341"/>
      <c r="B649" s="342"/>
      <c r="C649" s="342"/>
      <c r="D649" s="342"/>
      <c r="E649" s="342"/>
      <c r="F649" s="342"/>
      <c r="G649" s="342"/>
      <c r="H649" s="342"/>
      <c r="I649" s="342"/>
      <c r="J649" s="342"/>
      <c r="K649" s="342"/>
      <c r="L649" s="342"/>
      <c r="M649" s="342"/>
      <c r="N649" s="342"/>
      <c r="O649" s="342"/>
      <c r="P649" s="342"/>
      <c r="Q649" s="342"/>
      <c r="R649" s="342"/>
      <c r="S649" s="342"/>
      <c r="T649" s="342"/>
      <c r="U649" s="343"/>
    </row>
    <row r="650" spans="1:21" ht="18.75">
      <c r="A650" s="344" t="s">
        <v>40</v>
      </c>
      <c r="B650" s="345"/>
      <c r="C650" s="345"/>
      <c r="D650" s="345"/>
      <c r="E650" s="345"/>
      <c r="F650" s="345"/>
      <c r="G650" s="345"/>
      <c r="H650" s="345"/>
      <c r="I650" s="345"/>
      <c r="J650" s="345"/>
      <c r="K650" s="345"/>
      <c r="L650" s="345"/>
      <c r="M650" s="345"/>
      <c r="N650" s="345"/>
      <c r="O650" s="345"/>
      <c r="P650" s="345"/>
      <c r="Q650" s="345"/>
      <c r="R650" s="345"/>
      <c r="S650" s="345"/>
      <c r="T650" s="345"/>
      <c r="U650" s="346"/>
    </row>
    <row r="651" spans="1:21" ht="18.75" customHeight="1">
      <c r="A651" s="344" t="s">
        <v>133</v>
      </c>
      <c r="B651" s="345"/>
      <c r="C651" s="345"/>
      <c r="D651" s="345"/>
      <c r="E651" s="345"/>
      <c r="F651" s="345"/>
      <c r="G651" s="345"/>
      <c r="H651" s="345"/>
      <c r="I651" s="345"/>
      <c r="J651" s="345"/>
      <c r="K651" s="345"/>
      <c r="L651" s="345"/>
      <c r="M651" s="345"/>
      <c r="N651" s="345"/>
      <c r="O651" s="345"/>
      <c r="P651" s="345"/>
      <c r="Q651" s="345"/>
      <c r="R651" s="345"/>
      <c r="S651" s="345"/>
      <c r="T651" s="345"/>
      <c r="U651" s="346"/>
    </row>
    <row r="652" spans="1:21" ht="18.75">
      <c r="A652" s="347" t="s">
        <v>134</v>
      </c>
      <c r="B652" s="348"/>
      <c r="C652" s="348"/>
      <c r="D652" s="348"/>
      <c r="E652" s="348"/>
      <c r="F652" s="348"/>
      <c r="G652" s="348"/>
      <c r="H652" s="348"/>
      <c r="I652" s="348"/>
      <c r="J652" s="348"/>
      <c r="K652" s="348"/>
      <c r="L652" s="348"/>
      <c r="M652" s="348"/>
      <c r="N652" s="348"/>
      <c r="O652" s="348"/>
      <c r="P652" s="348"/>
      <c r="Q652" s="348"/>
      <c r="R652" s="348"/>
      <c r="S652" s="348"/>
      <c r="T652" s="348"/>
      <c r="U652" s="349"/>
    </row>
    <row r="653" spans="1:21" ht="18.75">
      <c r="A653" s="344" t="s">
        <v>41</v>
      </c>
      <c r="B653" s="345"/>
      <c r="C653" s="345"/>
      <c r="D653" s="345"/>
      <c r="E653" s="345"/>
      <c r="F653" s="345"/>
      <c r="G653" s="345"/>
      <c r="H653" s="345"/>
      <c r="I653" s="345"/>
      <c r="J653" s="345"/>
      <c r="K653" s="345"/>
      <c r="L653" s="345"/>
      <c r="M653" s="345"/>
      <c r="N653" s="345"/>
      <c r="O653" s="345"/>
      <c r="P653" s="345"/>
      <c r="Q653" s="345"/>
      <c r="R653" s="345"/>
      <c r="S653" s="345"/>
      <c r="T653" s="345"/>
      <c r="U653" s="346"/>
    </row>
    <row r="654" spans="1:21" hidden="1">
      <c r="A654" s="121"/>
      <c r="B654" s="121"/>
      <c r="C654" s="121"/>
      <c r="D654" s="121"/>
      <c r="E654" s="121"/>
      <c r="F654" s="121"/>
      <c r="G654" s="161"/>
      <c r="H654" s="121"/>
      <c r="I654" s="161"/>
      <c r="J654" s="121"/>
      <c r="K654" s="161"/>
      <c r="L654" s="162"/>
      <c r="M654" s="121"/>
      <c r="N654" s="161"/>
      <c r="O654" s="121"/>
      <c r="P654" s="162"/>
      <c r="Q654" s="162"/>
      <c r="R654" s="161"/>
      <c r="S654" s="121"/>
      <c r="T654" s="161"/>
      <c r="U654" s="121"/>
    </row>
    <row r="655" spans="1:21" hidden="1">
      <c r="A655" s="121"/>
      <c r="B655" s="121"/>
      <c r="C655" s="121"/>
      <c r="D655" s="121"/>
      <c r="E655" s="121"/>
      <c r="F655" s="121"/>
      <c r="G655" s="161"/>
      <c r="H655" s="121"/>
      <c r="I655" s="161"/>
      <c r="J655" s="121"/>
      <c r="K655" s="161"/>
      <c r="L655" s="162"/>
      <c r="M655" s="121"/>
      <c r="N655" s="161"/>
      <c r="O655" s="121"/>
      <c r="P655" s="162"/>
      <c r="Q655" s="162"/>
      <c r="R655" s="161"/>
      <c r="S655" s="121"/>
      <c r="T655" s="161"/>
      <c r="U655" s="121"/>
    </row>
    <row r="656" spans="1:21" hidden="1">
      <c r="A656" s="121"/>
      <c r="B656" s="121"/>
      <c r="C656" s="121"/>
      <c r="D656" s="121"/>
      <c r="E656" s="121"/>
      <c r="F656" s="121"/>
      <c r="G656" s="161"/>
      <c r="H656" s="121"/>
      <c r="I656" s="161"/>
      <c r="J656" s="121"/>
      <c r="K656" s="161"/>
      <c r="L656" s="162"/>
      <c r="M656" s="121"/>
      <c r="N656" s="161"/>
      <c r="O656" s="121"/>
      <c r="P656" s="162"/>
      <c r="Q656" s="162"/>
      <c r="R656" s="161"/>
      <c r="S656" s="121"/>
      <c r="T656" s="161"/>
      <c r="U656" s="121"/>
    </row>
    <row r="657" spans="1:21" hidden="1">
      <c r="A657" s="121"/>
      <c r="B657" s="121"/>
      <c r="C657" s="121"/>
      <c r="D657" s="121"/>
      <c r="E657" s="121"/>
      <c r="F657" s="121"/>
      <c r="G657" s="161"/>
      <c r="H657" s="121"/>
      <c r="I657" s="161"/>
      <c r="J657" s="121"/>
      <c r="K657" s="161"/>
      <c r="L657" s="162"/>
      <c r="M657" s="121"/>
      <c r="N657" s="161"/>
      <c r="O657" s="121"/>
      <c r="P657" s="162"/>
      <c r="Q657" s="162"/>
      <c r="R657" s="161"/>
      <c r="S657" s="121"/>
      <c r="T657" s="161"/>
      <c r="U657" s="121"/>
    </row>
    <row r="658" spans="1:21" hidden="1"/>
    <row r="659" spans="1:21" hidden="1"/>
    <row r="660" spans="1:21">
      <c r="D660" s="121"/>
    </row>
    <row r="661" spans="1:21">
      <c r="D661" s="121"/>
    </row>
  </sheetData>
  <mergeCells count="1505">
    <mergeCell ref="A642:D642"/>
    <mergeCell ref="A649:U649"/>
    <mergeCell ref="A650:U650"/>
    <mergeCell ref="A651:U651"/>
    <mergeCell ref="A652:U652"/>
    <mergeCell ref="A653:U653"/>
    <mergeCell ref="O637:Q637"/>
    <mergeCell ref="R637:R638"/>
    <mergeCell ref="S637:S638"/>
    <mergeCell ref="T637:T638"/>
    <mergeCell ref="A639:T639"/>
    <mergeCell ref="A641:D641"/>
    <mergeCell ref="O636:R636"/>
    <mergeCell ref="S636:T636"/>
    <mergeCell ref="F637:F638"/>
    <mergeCell ref="G637:G638"/>
    <mergeCell ref="H637:H638"/>
    <mergeCell ref="I637:I638"/>
    <mergeCell ref="J637:J638"/>
    <mergeCell ref="K637:K638"/>
    <mergeCell ref="M637:M638"/>
    <mergeCell ref="N637:N638"/>
    <mergeCell ref="E636:E638"/>
    <mergeCell ref="F636:G636"/>
    <mergeCell ref="H636:I636"/>
    <mergeCell ref="J636:K636"/>
    <mergeCell ref="L636:L638"/>
    <mergeCell ref="M636:N636"/>
    <mergeCell ref="A630:D630"/>
    <mergeCell ref="A631:D631"/>
    <mergeCell ref="A633:U633"/>
    <mergeCell ref="A634:U634"/>
    <mergeCell ref="A635:B635"/>
    <mergeCell ref="C635:D638"/>
    <mergeCell ref="E635:K635"/>
    <mergeCell ref="L635:T635"/>
    <mergeCell ref="A636:A638"/>
    <mergeCell ref="B636:B638"/>
    <mergeCell ref="N625:N626"/>
    <mergeCell ref="O625:Q625"/>
    <mergeCell ref="R625:R626"/>
    <mergeCell ref="S625:S626"/>
    <mergeCell ref="T625:T626"/>
    <mergeCell ref="A627:T627"/>
    <mergeCell ref="M624:N624"/>
    <mergeCell ref="O624:R624"/>
    <mergeCell ref="S624:T624"/>
    <mergeCell ref="F625:F626"/>
    <mergeCell ref="G625:G626"/>
    <mergeCell ref="H625:H626"/>
    <mergeCell ref="I625:I626"/>
    <mergeCell ref="J625:J626"/>
    <mergeCell ref="K625:K626"/>
    <mergeCell ref="M625:M626"/>
    <mergeCell ref="B624:B626"/>
    <mergeCell ref="E624:E626"/>
    <mergeCell ref="F624:G624"/>
    <mergeCell ref="H624:I624"/>
    <mergeCell ref="J624:K624"/>
    <mergeCell ref="L624:L626"/>
    <mergeCell ref="A616:T616"/>
    <mergeCell ref="A618:D618"/>
    <mergeCell ref="A619:D619"/>
    <mergeCell ref="A621:U621"/>
    <mergeCell ref="A622:U622"/>
    <mergeCell ref="A623:B623"/>
    <mergeCell ref="C623:D626"/>
    <mergeCell ref="E623:K623"/>
    <mergeCell ref="L623:T623"/>
    <mergeCell ref="A624:A626"/>
    <mergeCell ref="M614:M615"/>
    <mergeCell ref="N614:N615"/>
    <mergeCell ref="O614:Q614"/>
    <mergeCell ref="R614:R615"/>
    <mergeCell ref="S614:S615"/>
    <mergeCell ref="T614:T615"/>
    <mergeCell ref="L613:L615"/>
    <mergeCell ref="M613:N613"/>
    <mergeCell ref="O613:R613"/>
    <mergeCell ref="S613:T613"/>
    <mergeCell ref="F614:F615"/>
    <mergeCell ref="G614:G615"/>
    <mergeCell ref="H614:H615"/>
    <mergeCell ref="I614:I615"/>
    <mergeCell ref="J614:J615"/>
    <mergeCell ref="K614:K615"/>
    <mergeCell ref="A612:B612"/>
    <mergeCell ref="C612:D615"/>
    <mergeCell ref="E612:K612"/>
    <mergeCell ref="L612:T612"/>
    <mergeCell ref="A613:A615"/>
    <mergeCell ref="B613:B615"/>
    <mergeCell ref="E613:E615"/>
    <mergeCell ref="F613:G613"/>
    <mergeCell ref="H613:I613"/>
    <mergeCell ref="J613:K613"/>
    <mergeCell ref="A605:T605"/>
    <mergeCell ref="A607:D607"/>
    <mergeCell ref="A608:D608"/>
    <mergeCell ref="A609:U609"/>
    <mergeCell ref="A610:U610"/>
    <mergeCell ref="A611:U611"/>
    <mergeCell ref="M603:M604"/>
    <mergeCell ref="N603:N604"/>
    <mergeCell ref="O603:Q603"/>
    <mergeCell ref="R603:R604"/>
    <mergeCell ref="S603:S604"/>
    <mergeCell ref="T603:T604"/>
    <mergeCell ref="L602:L604"/>
    <mergeCell ref="M602:N602"/>
    <mergeCell ref="O602:R602"/>
    <mergeCell ref="S602:T602"/>
    <mergeCell ref="F603:F604"/>
    <mergeCell ref="G603:G604"/>
    <mergeCell ref="H603:H604"/>
    <mergeCell ref="I603:I604"/>
    <mergeCell ref="J603:J604"/>
    <mergeCell ref="K603:K604"/>
    <mergeCell ref="A601:B601"/>
    <mergeCell ref="C601:D604"/>
    <mergeCell ref="E601:K601"/>
    <mergeCell ref="L601:T601"/>
    <mergeCell ref="A602:A604"/>
    <mergeCell ref="B602:B604"/>
    <mergeCell ref="E602:E604"/>
    <mergeCell ref="F602:G602"/>
    <mergeCell ref="H602:I602"/>
    <mergeCell ref="J602:K602"/>
    <mergeCell ref="A593:T593"/>
    <mergeCell ref="A595:D595"/>
    <mergeCell ref="A596:D596"/>
    <mergeCell ref="A597:U597"/>
    <mergeCell ref="A598:T598"/>
    <mergeCell ref="A599:T599"/>
    <mergeCell ref="M591:M592"/>
    <mergeCell ref="N591:N592"/>
    <mergeCell ref="O591:Q591"/>
    <mergeCell ref="R591:R592"/>
    <mergeCell ref="S591:S592"/>
    <mergeCell ref="T591:T592"/>
    <mergeCell ref="L590:L592"/>
    <mergeCell ref="M590:N590"/>
    <mergeCell ref="O590:R590"/>
    <mergeCell ref="S590:T590"/>
    <mergeCell ref="F591:F592"/>
    <mergeCell ref="G591:G592"/>
    <mergeCell ref="H591:H592"/>
    <mergeCell ref="I591:I592"/>
    <mergeCell ref="J591:J592"/>
    <mergeCell ref="K591:K592"/>
    <mergeCell ref="A589:B589"/>
    <mergeCell ref="C589:D592"/>
    <mergeCell ref="E589:K589"/>
    <mergeCell ref="L589:T589"/>
    <mergeCell ref="A590:A592"/>
    <mergeCell ref="B590:B592"/>
    <mergeCell ref="E590:E592"/>
    <mergeCell ref="F590:G590"/>
    <mergeCell ref="H590:I590"/>
    <mergeCell ref="J590:K590"/>
    <mergeCell ref="A581:T581"/>
    <mergeCell ref="A583:D583"/>
    <mergeCell ref="A584:D584"/>
    <mergeCell ref="A585:U585"/>
    <mergeCell ref="A586:T586"/>
    <mergeCell ref="A587:T587"/>
    <mergeCell ref="M579:M580"/>
    <mergeCell ref="N579:N580"/>
    <mergeCell ref="O579:Q579"/>
    <mergeCell ref="R579:R580"/>
    <mergeCell ref="S579:S580"/>
    <mergeCell ref="T579:T580"/>
    <mergeCell ref="L578:L580"/>
    <mergeCell ref="M578:N578"/>
    <mergeCell ref="O578:R578"/>
    <mergeCell ref="S578:T578"/>
    <mergeCell ref="F579:F580"/>
    <mergeCell ref="G579:G580"/>
    <mergeCell ref="H579:H580"/>
    <mergeCell ref="I579:I580"/>
    <mergeCell ref="J579:J580"/>
    <mergeCell ref="K579:K580"/>
    <mergeCell ref="A577:B577"/>
    <mergeCell ref="C577:D580"/>
    <mergeCell ref="E577:K577"/>
    <mergeCell ref="L577:T577"/>
    <mergeCell ref="A578:A580"/>
    <mergeCell ref="B578:B580"/>
    <mergeCell ref="E578:E580"/>
    <mergeCell ref="F578:G578"/>
    <mergeCell ref="H578:I578"/>
    <mergeCell ref="J578:K578"/>
    <mergeCell ref="A565:T565"/>
    <mergeCell ref="A571:D571"/>
    <mergeCell ref="A572:D572"/>
    <mergeCell ref="A573:U573"/>
    <mergeCell ref="A574:T574"/>
    <mergeCell ref="A575:T575"/>
    <mergeCell ref="M563:M564"/>
    <mergeCell ref="N563:N564"/>
    <mergeCell ref="O563:Q563"/>
    <mergeCell ref="R563:R564"/>
    <mergeCell ref="S563:S564"/>
    <mergeCell ref="T563:T564"/>
    <mergeCell ref="L562:L564"/>
    <mergeCell ref="M562:N562"/>
    <mergeCell ref="O562:R562"/>
    <mergeCell ref="S562:T562"/>
    <mergeCell ref="F563:F564"/>
    <mergeCell ref="G563:G564"/>
    <mergeCell ref="H563:H564"/>
    <mergeCell ref="I563:I564"/>
    <mergeCell ref="J563:J564"/>
    <mergeCell ref="K563:K564"/>
    <mergeCell ref="A561:B561"/>
    <mergeCell ref="C561:D564"/>
    <mergeCell ref="E561:K561"/>
    <mergeCell ref="L561:T561"/>
    <mergeCell ref="A562:A564"/>
    <mergeCell ref="B562:B564"/>
    <mergeCell ref="E562:E564"/>
    <mergeCell ref="F562:G562"/>
    <mergeCell ref="H562:I562"/>
    <mergeCell ref="J562:K562"/>
    <mergeCell ref="A553:T553"/>
    <mergeCell ref="A555:D555"/>
    <mergeCell ref="A556:D556"/>
    <mergeCell ref="A557:U557"/>
    <mergeCell ref="A558:T558"/>
    <mergeCell ref="A559:T559"/>
    <mergeCell ref="M551:M552"/>
    <mergeCell ref="N551:N552"/>
    <mergeCell ref="O551:Q551"/>
    <mergeCell ref="R551:R552"/>
    <mergeCell ref="S551:S552"/>
    <mergeCell ref="T551:T552"/>
    <mergeCell ref="L550:L552"/>
    <mergeCell ref="M550:N550"/>
    <mergeCell ref="O550:R550"/>
    <mergeCell ref="S550:T550"/>
    <mergeCell ref="F551:F552"/>
    <mergeCell ref="G551:G552"/>
    <mergeCell ref="H551:H552"/>
    <mergeCell ref="I551:I552"/>
    <mergeCell ref="J551:J552"/>
    <mergeCell ref="K551:K552"/>
    <mergeCell ref="A549:B549"/>
    <mergeCell ref="C549:D552"/>
    <mergeCell ref="E549:K549"/>
    <mergeCell ref="L549:T549"/>
    <mergeCell ref="A550:A552"/>
    <mergeCell ref="B550:B552"/>
    <mergeCell ref="E550:E552"/>
    <mergeCell ref="F550:G550"/>
    <mergeCell ref="H550:I550"/>
    <mergeCell ref="J550:K550"/>
    <mergeCell ref="A541:T541"/>
    <mergeCell ref="A543:D543"/>
    <mergeCell ref="A544:D544"/>
    <mergeCell ref="A545:U545"/>
    <mergeCell ref="A546:T546"/>
    <mergeCell ref="A547:T547"/>
    <mergeCell ref="M539:M540"/>
    <mergeCell ref="N539:N540"/>
    <mergeCell ref="O539:Q539"/>
    <mergeCell ref="R539:R540"/>
    <mergeCell ref="S539:S540"/>
    <mergeCell ref="T539:T540"/>
    <mergeCell ref="L538:L540"/>
    <mergeCell ref="M538:N538"/>
    <mergeCell ref="O538:R538"/>
    <mergeCell ref="S538:T538"/>
    <mergeCell ref="F539:F540"/>
    <mergeCell ref="G539:G540"/>
    <mergeCell ref="H539:H540"/>
    <mergeCell ref="I539:I540"/>
    <mergeCell ref="J539:J540"/>
    <mergeCell ref="K539:K540"/>
    <mergeCell ref="A537:B537"/>
    <mergeCell ref="C537:D540"/>
    <mergeCell ref="E537:K537"/>
    <mergeCell ref="L537:T537"/>
    <mergeCell ref="A538:A540"/>
    <mergeCell ref="B538:B540"/>
    <mergeCell ref="E538:E540"/>
    <mergeCell ref="F538:G538"/>
    <mergeCell ref="H538:I538"/>
    <mergeCell ref="J538:K538"/>
    <mergeCell ref="A529:T529"/>
    <mergeCell ref="A531:D531"/>
    <mergeCell ref="A532:D532"/>
    <mergeCell ref="A533:U533"/>
    <mergeCell ref="A534:T534"/>
    <mergeCell ref="A535:T535"/>
    <mergeCell ref="M527:M528"/>
    <mergeCell ref="N527:N528"/>
    <mergeCell ref="O527:Q527"/>
    <mergeCell ref="R527:R528"/>
    <mergeCell ref="S527:S528"/>
    <mergeCell ref="T527:T528"/>
    <mergeCell ref="L526:L528"/>
    <mergeCell ref="M526:N526"/>
    <mergeCell ref="O526:R526"/>
    <mergeCell ref="S526:T526"/>
    <mergeCell ref="F527:F528"/>
    <mergeCell ref="G527:G528"/>
    <mergeCell ref="H527:H528"/>
    <mergeCell ref="I527:I528"/>
    <mergeCell ref="J527:J528"/>
    <mergeCell ref="K527:K528"/>
    <mergeCell ref="A525:B525"/>
    <mergeCell ref="C525:D528"/>
    <mergeCell ref="E525:K525"/>
    <mergeCell ref="L525:T525"/>
    <mergeCell ref="A526:A528"/>
    <mergeCell ref="B526:B528"/>
    <mergeCell ref="E526:E528"/>
    <mergeCell ref="F526:G526"/>
    <mergeCell ref="H526:I526"/>
    <mergeCell ref="J526:K526"/>
    <mergeCell ref="A513:T513"/>
    <mergeCell ref="A519:D519"/>
    <mergeCell ref="A520:D520"/>
    <mergeCell ref="A521:U521"/>
    <mergeCell ref="A522:T522"/>
    <mergeCell ref="A523:T523"/>
    <mergeCell ref="M511:M512"/>
    <mergeCell ref="N511:N512"/>
    <mergeCell ref="O511:Q511"/>
    <mergeCell ref="R511:R512"/>
    <mergeCell ref="S511:S512"/>
    <mergeCell ref="T511:T512"/>
    <mergeCell ref="L510:L512"/>
    <mergeCell ref="M510:N510"/>
    <mergeCell ref="O510:R510"/>
    <mergeCell ref="S510:T510"/>
    <mergeCell ref="F511:F512"/>
    <mergeCell ref="G511:G512"/>
    <mergeCell ref="H511:H512"/>
    <mergeCell ref="I511:I512"/>
    <mergeCell ref="J511:J512"/>
    <mergeCell ref="K511:K512"/>
    <mergeCell ref="A509:B509"/>
    <mergeCell ref="C509:D512"/>
    <mergeCell ref="E509:K509"/>
    <mergeCell ref="L509:T509"/>
    <mergeCell ref="A510:A512"/>
    <mergeCell ref="B510:B512"/>
    <mergeCell ref="E510:E512"/>
    <mergeCell ref="F510:G510"/>
    <mergeCell ref="H510:I510"/>
    <mergeCell ref="J510:K510"/>
    <mergeCell ref="A497:T497"/>
    <mergeCell ref="A503:D503"/>
    <mergeCell ref="A504:D504"/>
    <mergeCell ref="A505:U505"/>
    <mergeCell ref="A506:T506"/>
    <mergeCell ref="A507:T507"/>
    <mergeCell ref="M495:M496"/>
    <mergeCell ref="N495:N496"/>
    <mergeCell ref="O495:Q495"/>
    <mergeCell ref="R495:R496"/>
    <mergeCell ref="S495:S496"/>
    <mergeCell ref="T495:T496"/>
    <mergeCell ref="L494:L496"/>
    <mergeCell ref="M494:N494"/>
    <mergeCell ref="O494:R494"/>
    <mergeCell ref="S494:T494"/>
    <mergeCell ref="F495:F496"/>
    <mergeCell ref="G495:G496"/>
    <mergeCell ref="H495:H496"/>
    <mergeCell ref="I495:I496"/>
    <mergeCell ref="J495:J496"/>
    <mergeCell ref="K495:K496"/>
    <mergeCell ref="A493:B493"/>
    <mergeCell ref="C493:D496"/>
    <mergeCell ref="E493:K493"/>
    <mergeCell ref="L493:T493"/>
    <mergeCell ref="A494:A496"/>
    <mergeCell ref="B494:B496"/>
    <mergeCell ref="E494:E496"/>
    <mergeCell ref="F494:G494"/>
    <mergeCell ref="H494:I494"/>
    <mergeCell ref="J494:K494"/>
    <mergeCell ref="A485:T485"/>
    <mergeCell ref="A487:D487"/>
    <mergeCell ref="A488:D488"/>
    <mergeCell ref="A489:U489"/>
    <mergeCell ref="A490:T490"/>
    <mergeCell ref="A491:T491"/>
    <mergeCell ref="M483:M484"/>
    <mergeCell ref="N483:N484"/>
    <mergeCell ref="O483:Q483"/>
    <mergeCell ref="R483:R484"/>
    <mergeCell ref="S483:S484"/>
    <mergeCell ref="T483:T484"/>
    <mergeCell ref="L482:L484"/>
    <mergeCell ref="M482:N482"/>
    <mergeCell ref="O482:R482"/>
    <mergeCell ref="S482:T482"/>
    <mergeCell ref="F483:F484"/>
    <mergeCell ref="G483:G484"/>
    <mergeCell ref="H483:H484"/>
    <mergeCell ref="I483:I484"/>
    <mergeCell ref="J483:J484"/>
    <mergeCell ref="K483:K484"/>
    <mergeCell ref="A481:B481"/>
    <mergeCell ref="C481:D484"/>
    <mergeCell ref="E481:K481"/>
    <mergeCell ref="L481:T481"/>
    <mergeCell ref="A482:A484"/>
    <mergeCell ref="B482:B484"/>
    <mergeCell ref="E482:E484"/>
    <mergeCell ref="F482:G482"/>
    <mergeCell ref="H482:I482"/>
    <mergeCell ref="J482:K482"/>
    <mergeCell ref="A473:T473"/>
    <mergeCell ref="A475:D475"/>
    <mergeCell ref="A476:D476"/>
    <mergeCell ref="A477:U477"/>
    <mergeCell ref="A478:T478"/>
    <mergeCell ref="A479:T479"/>
    <mergeCell ref="M471:M472"/>
    <mergeCell ref="N471:N472"/>
    <mergeCell ref="O471:Q471"/>
    <mergeCell ref="R471:R472"/>
    <mergeCell ref="S471:S472"/>
    <mergeCell ref="T471:T472"/>
    <mergeCell ref="L470:L472"/>
    <mergeCell ref="M470:N470"/>
    <mergeCell ref="O470:R470"/>
    <mergeCell ref="S470:T470"/>
    <mergeCell ref="F471:F472"/>
    <mergeCell ref="G471:G472"/>
    <mergeCell ref="H471:H472"/>
    <mergeCell ref="I471:I472"/>
    <mergeCell ref="J471:J472"/>
    <mergeCell ref="K471:K472"/>
    <mergeCell ref="A469:B469"/>
    <mergeCell ref="C469:D472"/>
    <mergeCell ref="E469:K469"/>
    <mergeCell ref="L469:T469"/>
    <mergeCell ref="A470:A472"/>
    <mergeCell ref="B470:B472"/>
    <mergeCell ref="E470:E472"/>
    <mergeCell ref="F470:G470"/>
    <mergeCell ref="H470:I470"/>
    <mergeCell ref="J470:K470"/>
    <mergeCell ref="A461:T461"/>
    <mergeCell ref="A463:D463"/>
    <mergeCell ref="A464:D464"/>
    <mergeCell ref="A465:U465"/>
    <mergeCell ref="A466:T466"/>
    <mergeCell ref="A467:T467"/>
    <mergeCell ref="M459:M460"/>
    <mergeCell ref="N459:N460"/>
    <mergeCell ref="O459:Q459"/>
    <mergeCell ref="R459:R460"/>
    <mergeCell ref="S459:S460"/>
    <mergeCell ref="T459:T460"/>
    <mergeCell ref="L458:L460"/>
    <mergeCell ref="M458:N458"/>
    <mergeCell ref="O458:R458"/>
    <mergeCell ref="S458:T458"/>
    <mergeCell ref="F459:F460"/>
    <mergeCell ref="G459:G460"/>
    <mergeCell ref="H459:H460"/>
    <mergeCell ref="I459:I460"/>
    <mergeCell ref="J459:J460"/>
    <mergeCell ref="K459:K460"/>
    <mergeCell ref="A457:B457"/>
    <mergeCell ref="C457:D460"/>
    <mergeCell ref="E457:K457"/>
    <mergeCell ref="L457:T457"/>
    <mergeCell ref="A458:A460"/>
    <mergeCell ref="B458:B460"/>
    <mergeCell ref="E458:E460"/>
    <mergeCell ref="F458:G458"/>
    <mergeCell ref="H458:I458"/>
    <mergeCell ref="J458:K458"/>
    <mergeCell ref="A449:T449"/>
    <mergeCell ref="A451:D451"/>
    <mergeCell ref="A452:D452"/>
    <mergeCell ref="A453:U453"/>
    <mergeCell ref="A454:T454"/>
    <mergeCell ref="A455:T455"/>
    <mergeCell ref="M447:M448"/>
    <mergeCell ref="N447:N448"/>
    <mergeCell ref="O447:Q447"/>
    <mergeCell ref="R447:R448"/>
    <mergeCell ref="S447:S448"/>
    <mergeCell ref="T447:T448"/>
    <mergeCell ref="L446:L448"/>
    <mergeCell ref="M446:N446"/>
    <mergeCell ref="O446:R446"/>
    <mergeCell ref="S446:T446"/>
    <mergeCell ref="F447:F448"/>
    <mergeCell ref="G447:G448"/>
    <mergeCell ref="H447:H448"/>
    <mergeCell ref="I447:I448"/>
    <mergeCell ref="J447:J448"/>
    <mergeCell ref="K447:K448"/>
    <mergeCell ref="A445:B445"/>
    <mergeCell ref="C445:D448"/>
    <mergeCell ref="E445:K445"/>
    <mergeCell ref="L445:T445"/>
    <mergeCell ref="A446:A448"/>
    <mergeCell ref="B446:B448"/>
    <mergeCell ref="E446:E448"/>
    <mergeCell ref="F446:G446"/>
    <mergeCell ref="H446:I446"/>
    <mergeCell ref="J446:K446"/>
    <mergeCell ref="A437:T437"/>
    <mergeCell ref="A439:D439"/>
    <mergeCell ref="A440:D440"/>
    <mergeCell ref="A441:U441"/>
    <mergeCell ref="A442:T442"/>
    <mergeCell ref="A443:T443"/>
    <mergeCell ref="M435:M436"/>
    <mergeCell ref="N435:N436"/>
    <mergeCell ref="O435:Q435"/>
    <mergeCell ref="R435:R436"/>
    <mergeCell ref="S435:S436"/>
    <mergeCell ref="T435:T436"/>
    <mergeCell ref="L434:L436"/>
    <mergeCell ref="M434:N434"/>
    <mergeCell ref="O434:R434"/>
    <mergeCell ref="S434:T434"/>
    <mergeCell ref="F435:F436"/>
    <mergeCell ref="G435:G436"/>
    <mergeCell ref="H435:H436"/>
    <mergeCell ref="I435:I436"/>
    <mergeCell ref="J435:J436"/>
    <mergeCell ref="K435:K436"/>
    <mergeCell ref="A433:B433"/>
    <mergeCell ref="C433:D436"/>
    <mergeCell ref="E433:K433"/>
    <mergeCell ref="L433:T433"/>
    <mergeCell ref="A434:A436"/>
    <mergeCell ref="B434:B436"/>
    <mergeCell ref="E434:E436"/>
    <mergeCell ref="F434:G434"/>
    <mergeCell ref="H434:I434"/>
    <mergeCell ref="J434:K434"/>
    <mergeCell ref="A423:T423"/>
    <mergeCell ref="A427:D427"/>
    <mergeCell ref="A428:D428"/>
    <mergeCell ref="A429:U429"/>
    <mergeCell ref="A430:T430"/>
    <mergeCell ref="A431:T431"/>
    <mergeCell ref="M421:M422"/>
    <mergeCell ref="N421:N422"/>
    <mergeCell ref="O421:Q421"/>
    <mergeCell ref="R421:R422"/>
    <mergeCell ref="S421:S422"/>
    <mergeCell ref="T421:T422"/>
    <mergeCell ref="L420:L422"/>
    <mergeCell ref="M420:N420"/>
    <mergeCell ref="O420:R420"/>
    <mergeCell ref="S420:T420"/>
    <mergeCell ref="F421:F422"/>
    <mergeCell ref="G421:G422"/>
    <mergeCell ref="H421:H422"/>
    <mergeCell ref="I421:I422"/>
    <mergeCell ref="J421:J422"/>
    <mergeCell ref="K421:K422"/>
    <mergeCell ref="A419:B419"/>
    <mergeCell ref="C419:D422"/>
    <mergeCell ref="E419:K419"/>
    <mergeCell ref="L419:T419"/>
    <mergeCell ref="A420:A422"/>
    <mergeCell ref="B420:B422"/>
    <mergeCell ref="E420:E422"/>
    <mergeCell ref="F420:G420"/>
    <mergeCell ref="H420:I420"/>
    <mergeCell ref="J420:K420"/>
    <mergeCell ref="A411:T411"/>
    <mergeCell ref="A413:D413"/>
    <mergeCell ref="A414:D414"/>
    <mergeCell ref="A415:U415"/>
    <mergeCell ref="A416:T416"/>
    <mergeCell ref="A417:T417"/>
    <mergeCell ref="M409:M410"/>
    <mergeCell ref="N409:N410"/>
    <mergeCell ref="O409:Q409"/>
    <mergeCell ref="R409:R410"/>
    <mergeCell ref="S409:S410"/>
    <mergeCell ref="T409:T410"/>
    <mergeCell ref="L408:L410"/>
    <mergeCell ref="M408:N408"/>
    <mergeCell ref="O408:R408"/>
    <mergeCell ref="S408:T408"/>
    <mergeCell ref="F409:F410"/>
    <mergeCell ref="G409:G410"/>
    <mergeCell ref="H409:H410"/>
    <mergeCell ref="I409:I410"/>
    <mergeCell ref="J409:J410"/>
    <mergeCell ref="K409:K410"/>
    <mergeCell ref="A407:B407"/>
    <mergeCell ref="C407:D410"/>
    <mergeCell ref="E407:K407"/>
    <mergeCell ref="L407:T407"/>
    <mergeCell ref="A408:A410"/>
    <mergeCell ref="B408:B410"/>
    <mergeCell ref="E408:E410"/>
    <mergeCell ref="F408:G408"/>
    <mergeCell ref="H408:I408"/>
    <mergeCell ref="J408:K408"/>
    <mergeCell ref="A397:T397"/>
    <mergeCell ref="A401:D401"/>
    <mergeCell ref="A402:D402"/>
    <mergeCell ref="A403:U403"/>
    <mergeCell ref="A404:T404"/>
    <mergeCell ref="A405:T405"/>
    <mergeCell ref="M395:M396"/>
    <mergeCell ref="N395:N396"/>
    <mergeCell ref="O395:Q395"/>
    <mergeCell ref="R395:R396"/>
    <mergeCell ref="S395:S396"/>
    <mergeCell ref="T395:T396"/>
    <mergeCell ref="L394:L396"/>
    <mergeCell ref="M394:N394"/>
    <mergeCell ref="O394:R394"/>
    <mergeCell ref="S394:T394"/>
    <mergeCell ref="F395:F396"/>
    <mergeCell ref="G395:G396"/>
    <mergeCell ref="H395:H396"/>
    <mergeCell ref="I395:I396"/>
    <mergeCell ref="J395:J396"/>
    <mergeCell ref="K395:K396"/>
    <mergeCell ref="A393:B393"/>
    <mergeCell ref="C393:D396"/>
    <mergeCell ref="E393:K393"/>
    <mergeCell ref="L393:T393"/>
    <mergeCell ref="A394:A396"/>
    <mergeCell ref="B394:B396"/>
    <mergeCell ref="E394:E396"/>
    <mergeCell ref="F394:G394"/>
    <mergeCell ref="H394:I394"/>
    <mergeCell ref="J394:K394"/>
    <mergeCell ref="A383:T383"/>
    <mergeCell ref="A387:D387"/>
    <mergeCell ref="A388:D388"/>
    <mergeCell ref="A389:U389"/>
    <mergeCell ref="A390:T390"/>
    <mergeCell ref="A391:T391"/>
    <mergeCell ref="M381:M382"/>
    <mergeCell ref="N381:N382"/>
    <mergeCell ref="O381:Q381"/>
    <mergeCell ref="R381:R382"/>
    <mergeCell ref="S381:S382"/>
    <mergeCell ref="T381:T382"/>
    <mergeCell ref="L380:L382"/>
    <mergeCell ref="M380:N380"/>
    <mergeCell ref="O380:R380"/>
    <mergeCell ref="S380:T380"/>
    <mergeCell ref="F381:F382"/>
    <mergeCell ref="G381:G382"/>
    <mergeCell ref="H381:H382"/>
    <mergeCell ref="I381:I382"/>
    <mergeCell ref="J381:J382"/>
    <mergeCell ref="K381:K382"/>
    <mergeCell ref="A379:B379"/>
    <mergeCell ref="C379:D382"/>
    <mergeCell ref="E379:K379"/>
    <mergeCell ref="L379:T379"/>
    <mergeCell ref="A380:A382"/>
    <mergeCell ref="B380:B382"/>
    <mergeCell ref="E380:E382"/>
    <mergeCell ref="F380:G380"/>
    <mergeCell ref="H380:I380"/>
    <mergeCell ref="J380:K380"/>
    <mergeCell ref="A371:T371"/>
    <mergeCell ref="A373:D373"/>
    <mergeCell ref="A374:D374"/>
    <mergeCell ref="A375:U375"/>
    <mergeCell ref="A376:T376"/>
    <mergeCell ref="A377:T377"/>
    <mergeCell ref="M369:M370"/>
    <mergeCell ref="N369:N370"/>
    <mergeCell ref="O369:Q369"/>
    <mergeCell ref="R369:R370"/>
    <mergeCell ref="S369:S370"/>
    <mergeCell ref="T369:T370"/>
    <mergeCell ref="L368:L370"/>
    <mergeCell ref="M368:N368"/>
    <mergeCell ref="O368:R368"/>
    <mergeCell ref="S368:T368"/>
    <mergeCell ref="F369:F370"/>
    <mergeCell ref="G369:G370"/>
    <mergeCell ref="H369:H370"/>
    <mergeCell ref="I369:I370"/>
    <mergeCell ref="J369:J370"/>
    <mergeCell ref="K369:K370"/>
    <mergeCell ref="A367:B367"/>
    <mergeCell ref="C367:D370"/>
    <mergeCell ref="E367:K367"/>
    <mergeCell ref="L367:T367"/>
    <mergeCell ref="A368:A370"/>
    <mergeCell ref="B368:B370"/>
    <mergeCell ref="E368:E370"/>
    <mergeCell ref="F368:G368"/>
    <mergeCell ref="H368:I368"/>
    <mergeCell ref="J368:K368"/>
    <mergeCell ref="A355:T355"/>
    <mergeCell ref="A361:D361"/>
    <mergeCell ref="A362:D362"/>
    <mergeCell ref="A363:U363"/>
    <mergeCell ref="A364:T364"/>
    <mergeCell ref="A365:T365"/>
    <mergeCell ref="M353:M354"/>
    <mergeCell ref="N353:N354"/>
    <mergeCell ref="O353:Q353"/>
    <mergeCell ref="R353:R354"/>
    <mergeCell ref="S353:S354"/>
    <mergeCell ref="T353:T354"/>
    <mergeCell ref="L352:L354"/>
    <mergeCell ref="M352:N352"/>
    <mergeCell ref="O352:R352"/>
    <mergeCell ref="S352:T352"/>
    <mergeCell ref="F353:F354"/>
    <mergeCell ref="G353:G354"/>
    <mergeCell ref="H353:H354"/>
    <mergeCell ref="I353:I354"/>
    <mergeCell ref="J353:J354"/>
    <mergeCell ref="K353:K354"/>
    <mergeCell ref="A351:B351"/>
    <mergeCell ref="C351:D354"/>
    <mergeCell ref="E351:K351"/>
    <mergeCell ref="L351:T351"/>
    <mergeCell ref="A352:A354"/>
    <mergeCell ref="B352:B354"/>
    <mergeCell ref="E352:E354"/>
    <mergeCell ref="F352:G352"/>
    <mergeCell ref="H352:I352"/>
    <mergeCell ref="J352:K352"/>
    <mergeCell ref="A342:T342"/>
    <mergeCell ref="A345:D345"/>
    <mergeCell ref="A346:D346"/>
    <mergeCell ref="A347:U347"/>
    <mergeCell ref="A348:T348"/>
    <mergeCell ref="A349:T349"/>
    <mergeCell ref="M340:M341"/>
    <mergeCell ref="N340:N341"/>
    <mergeCell ref="O340:Q340"/>
    <mergeCell ref="R340:R341"/>
    <mergeCell ref="S340:S341"/>
    <mergeCell ref="T340:T341"/>
    <mergeCell ref="L339:L341"/>
    <mergeCell ref="M339:N339"/>
    <mergeCell ref="O339:R339"/>
    <mergeCell ref="S339:T339"/>
    <mergeCell ref="F340:F341"/>
    <mergeCell ref="G340:G341"/>
    <mergeCell ref="H340:H341"/>
    <mergeCell ref="I340:I341"/>
    <mergeCell ref="J340:J341"/>
    <mergeCell ref="K340:K341"/>
    <mergeCell ref="A338:B338"/>
    <mergeCell ref="C338:D341"/>
    <mergeCell ref="E338:K338"/>
    <mergeCell ref="L338:T338"/>
    <mergeCell ref="A339:A341"/>
    <mergeCell ref="B339:B341"/>
    <mergeCell ref="E339:E341"/>
    <mergeCell ref="F339:G339"/>
    <mergeCell ref="H339:I339"/>
    <mergeCell ref="J339:K339"/>
    <mergeCell ref="A329:T329"/>
    <mergeCell ref="A332:D332"/>
    <mergeCell ref="A333:D333"/>
    <mergeCell ref="A334:U334"/>
    <mergeCell ref="A335:T335"/>
    <mergeCell ref="A336:T336"/>
    <mergeCell ref="M327:M328"/>
    <mergeCell ref="N327:N328"/>
    <mergeCell ref="O327:Q327"/>
    <mergeCell ref="R327:R328"/>
    <mergeCell ref="S327:S328"/>
    <mergeCell ref="T327:T328"/>
    <mergeCell ref="L326:L328"/>
    <mergeCell ref="M326:N326"/>
    <mergeCell ref="O326:R326"/>
    <mergeCell ref="S326:T326"/>
    <mergeCell ref="F327:F328"/>
    <mergeCell ref="G327:G328"/>
    <mergeCell ref="H327:H328"/>
    <mergeCell ref="I327:I328"/>
    <mergeCell ref="J327:J328"/>
    <mergeCell ref="K327:K328"/>
    <mergeCell ref="A325:B325"/>
    <mergeCell ref="C325:D328"/>
    <mergeCell ref="E325:K325"/>
    <mergeCell ref="L325:T325"/>
    <mergeCell ref="A326:A328"/>
    <mergeCell ref="B326:B328"/>
    <mergeCell ref="E326:E328"/>
    <mergeCell ref="F326:G326"/>
    <mergeCell ref="H326:I326"/>
    <mergeCell ref="J326:K326"/>
    <mergeCell ref="T310:T311"/>
    <mergeCell ref="A312:T312"/>
    <mergeCell ref="A319:D319"/>
    <mergeCell ref="A320:D320"/>
    <mergeCell ref="A322:T322"/>
    <mergeCell ref="A323:T323"/>
    <mergeCell ref="K310:K311"/>
    <mergeCell ref="M310:M311"/>
    <mergeCell ref="N310:N311"/>
    <mergeCell ref="O310:Q310"/>
    <mergeCell ref="R310:R311"/>
    <mergeCell ref="S310:S311"/>
    <mergeCell ref="J309:K309"/>
    <mergeCell ref="L309:L311"/>
    <mergeCell ref="M309:N309"/>
    <mergeCell ref="O309:R309"/>
    <mergeCell ref="S309:T309"/>
    <mergeCell ref="F310:F311"/>
    <mergeCell ref="G310:G311"/>
    <mergeCell ref="H310:H311"/>
    <mergeCell ref="I310:I311"/>
    <mergeCell ref="J310:J311"/>
    <mergeCell ref="A306:T306"/>
    <mergeCell ref="A308:B308"/>
    <mergeCell ref="C308:D311"/>
    <mergeCell ref="E308:K308"/>
    <mergeCell ref="L308:T308"/>
    <mergeCell ref="A309:A311"/>
    <mergeCell ref="B309:B311"/>
    <mergeCell ref="E309:E311"/>
    <mergeCell ref="F309:G309"/>
    <mergeCell ref="H309:I309"/>
    <mergeCell ref="A300:T300"/>
    <mergeCell ref="A302:D302"/>
    <mergeCell ref="A303:D303"/>
    <mergeCell ref="A304:U304"/>
    <mergeCell ref="A305:T305"/>
    <mergeCell ref="K298:K299"/>
    <mergeCell ref="M298:M299"/>
    <mergeCell ref="N298:N299"/>
    <mergeCell ref="O298:Q298"/>
    <mergeCell ref="R298:R299"/>
    <mergeCell ref="S298:S299"/>
    <mergeCell ref="J297:K297"/>
    <mergeCell ref="L297:L299"/>
    <mergeCell ref="M297:N297"/>
    <mergeCell ref="O297:R297"/>
    <mergeCell ref="S297:T297"/>
    <mergeCell ref="F298:F299"/>
    <mergeCell ref="G298:G299"/>
    <mergeCell ref="H298:H299"/>
    <mergeCell ref="I298:I299"/>
    <mergeCell ref="J298:J299"/>
    <mergeCell ref="A294:T294"/>
    <mergeCell ref="A296:B296"/>
    <mergeCell ref="C296:D299"/>
    <mergeCell ref="E296:K296"/>
    <mergeCell ref="L296:T296"/>
    <mergeCell ref="A297:A299"/>
    <mergeCell ref="B297:B299"/>
    <mergeCell ref="E297:E299"/>
    <mergeCell ref="F297:G297"/>
    <mergeCell ref="H297:I297"/>
    <mergeCell ref="T285:T286"/>
    <mergeCell ref="A287:T287"/>
    <mergeCell ref="A290:D290"/>
    <mergeCell ref="A291:D291"/>
    <mergeCell ref="A292:U292"/>
    <mergeCell ref="A293:T293"/>
    <mergeCell ref="K285:K286"/>
    <mergeCell ref="M285:M286"/>
    <mergeCell ref="N285:N286"/>
    <mergeCell ref="O285:Q285"/>
    <mergeCell ref="R285:R286"/>
    <mergeCell ref="S285:S286"/>
    <mergeCell ref="T298:T299"/>
    <mergeCell ref="J284:K284"/>
    <mergeCell ref="L284:L286"/>
    <mergeCell ref="M284:N284"/>
    <mergeCell ref="O284:R284"/>
    <mergeCell ref="S284:T284"/>
    <mergeCell ref="F285:F286"/>
    <mergeCell ref="G285:G286"/>
    <mergeCell ref="H285:H286"/>
    <mergeCell ref="I285:I286"/>
    <mergeCell ref="J285:J286"/>
    <mergeCell ref="A281:T281"/>
    <mergeCell ref="A283:B283"/>
    <mergeCell ref="C283:D286"/>
    <mergeCell ref="E283:K283"/>
    <mergeCell ref="L283:T283"/>
    <mergeCell ref="A284:A286"/>
    <mergeCell ref="B284:B286"/>
    <mergeCell ref="E284:E286"/>
    <mergeCell ref="F284:G284"/>
    <mergeCell ref="H284:I284"/>
    <mergeCell ref="A271:T271"/>
    <mergeCell ref="A277:D277"/>
    <mergeCell ref="A278:D278"/>
    <mergeCell ref="A279:U279"/>
    <mergeCell ref="A280:T280"/>
    <mergeCell ref="K269:K270"/>
    <mergeCell ref="M269:M270"/>
    <mergeCell ref="N269:N270"/>
    <mergeCell ref="O269:Q269"/>
    <mergeCell ref="R269:R270"/>
    <mergeCell ref="S269:S270"/>
    <mergeCell ref="J268:K268"/>
    <mergeCell ref="L268:L270"/>
    <mergeCell ref="M268:N268"/>
    <mergeCell ref="O268:R268"/>
    <mergeCell ref="S268:T268"/>
    <mergeCell ref="F269:F270"/>
    <mergeCell ref="G269:G270"/>
    <mergeCell ref="H269:H270"/>
    <mergeCell ref="I269:I270"/>
    <mergeCell ref="J269:J270"/>
    <mergeCell ref="A265:T265"/>
    <mergeCell ref="A267:B267"/>
    <mergeCell ref="C267:D270"/>
    <mergeCell ref="E267:K267"/>
    <mergeCell ref="L267:T267"/>
    <mergeCell ref="A268:A270"/>
    <mergeCell ref="B268:B270"/>
    <mergeCell ref="E268:E270"/>
    <mergeCell ref="F268:G268"/>
    <mergeCell ref="H268:I268"/>
    <mergeCell ref="T257:T258"/>
    <mergeCell ref="A259:T259"/>
    <mergeCell ref="A261:D261"/>
    <mergeCell ref="A262:D262"/>
    <mergeCell ref="A263:U263"/>
    <mergeCell ref="A264:T264"/>
    <mergeCell ref="K257:K258"/>
    <mergeCell ref="M257:M258"/>
    <mergeCell ref="N257:N258"/>
    <mergeCell ref="O257:Q257"/>
    <mergeCell ref="R257:R258"/>
    <mergeCell ref="S257:S258"/>
    <mergeCell ref="T269:T270"/>
    <mergeCell ref="J256:K256"/>
    <mergeCell ref="L256:L258"/>
    <mergeCell ref="M256:N256"/>
    <mergeCell ref="O256:R256"/>
    <mergeCell ref="S256:T256"/>
    <mergeCell ref="F257:F258"/>
    <mergeCell ref="G257:G258"/>
    <mergeCell ref="H257:H258"/>
    <mergeCell ref="I257:I258"/>
    <mergeCell ref="J257:J258"/>
    <mergeCell ref="A253:T253"/>
    <mergeCell ref="A255:B255"/>
    <mergeCell ref="C255:D258"/>
    <mergeCell ref="E255:K255"/>
    <mergeCell ref="L255:T255"/>
    <mergeCell ref="A256:A258"/>
    <mergeCell ref="B256:B258"/>
    <mergeCell ref="E256:E258"/>
    <mergeCell ref="F256:G256"/>
    <mergeCell ref="H256:I256"/>
    <mergeCell ref="A247:T247"/>
    <mergeCell ref="A249:D249"/>
    <mergeCell ref="A250:D250"/>
    <mergeCell ref="A251:D251"/>
    <mergeCell ref="A252:T252"/>
    <mergeCell ref="K245:K246"/>
    <mergeCell ref="M245:M246"/>
    <mergeCell ref="N245:N246"/>
    <mergeCell ref="O245:Q245"/>
    <mergeCell ref="R245:R246"/>
    <mergeCell ref="S245:S246"/>
    <mergeCell ref="J244:K244"/>
    <mergeCell ref="L244:L246"/>
    <mergeCell ref="M244:N244"/>
    <mergeCell ref="O244:R244"/>
    <mergeCell ref="S244:T244"/>
    <mergeCell ref="F245:F246"/>
    <mergeCell ref="G245:G246"/>
    <mergeCell ref="H245:H246"/>
    <mergeCell ref="I245:I246"/>
    <mergeCell ref="J245:J246"/>
    <mergeCell ref="A241:T241"/>
    <mergeCell ref="A243:B243"/>
    <mergeCell ref="C243:D246"/>
    <mergeCell ref="E243:K243"/>
    <mergeCell ref="L243:T243"/>
    <mergeCell ref="A244:A246"/>
    <mergeCell ref="B244:B246"/>
    <mergeCell ref="E244:E246"/>
    <mergeCell ref="F244:G244"/>
    <mergeCell ref="H244:I244"/>
    <mergeCell ref="T233:T234"/>
    <mergeCell ref="A235:T235"/>
    <mergeCell ref="A237:D237"/>
    <mergeCell ref="A238:D238"/>
    <mergeCell ref="A239:U239"/>
    <mergeCell ref="A240:T240"/>
    <mergeCell ref="K233:K234"/>
    <mergeCell ref="M233:M234"/>
    <mergeCell ref="N233:N234"/>
    <mergeCell ref="O233:Q233"/>
    <mergeCell ref="R233:R234"/>
    <mergeCell ref="S233:S234"/>
    <mergeCell ref="T245:T246"/>
    <mergeCell ref="J232:K232"/>
    <mergeCell ref="L232:L234"/>
    <mergeCell ref="M232:N232"/>
    <mergeCell ref="O232:R232"/>
    <mergeCell ref="S232:T232"/>
    <mergeCell ref="F233:F234"/>
    <mergeCell ref="G233:G234"/>
    <mergeCell ref="H233:H234"/>
    <mergeCell ref="I233:I234"/>
    <mergeCell ref="J233:J234"/>
    <mergeCell ref="A229:T229"/>
    <mergeCell ref="A231:B231"/>
    <mergeCell ref="C231:D234"/>
    <mergeCell ref="E231:K231"/>
    <mergeCell ref="L231:T231"/>
    <mergeCell ref="A232:A234"/>
    <mergeCell ref="B232:B234"/>
    <mergeCell ref="E232:E234"/>
    <mergeCell ref="F232:G232"/>
    <mergeCell ref="H232:I232"/>
    <mergeCell ref="A218:T218"/>
    <mergeCell ref="A225:D225"/>
    <mergeCell ref="A226:D226"/>
    <mergeCell ref="A227:U227"/>
    <mergeCell ref="A228:T228"/>
    <mergeCell ref="K216:K217"/>
    <mergeCell ref="M216:M217"/>
    <mergeCell ref="N216:N217"/>
    <mergeCell ref="O216:Q216"/>
    <mergeCell ref="R216:R217"/>
    <mergeCell ref="S216:S217"/>
    <mergeCell ref="J215:K215"/>
    <mergeCell ref="L215:L217"/>
    <mergeCell ref="M215:N215"/>
    <mergeCell ref="O215:R215"/>
    <mergeCell ref="S215:T215"/>
    <mergeCell ref="F216:F217"/>
    <mergeCell ref="G216:G217"/>
    <mergeCell ref="H216:H217"/>
    <mergeCell ref="I216:I217"/>
    <mergeCell ref="J216:J217"/>
    <mergeCell ref="A212:T212"/>
    <mergeCell ref="A214:B214"/>
    <mergeCell ref="C214:D217"/>
    <mergeCell ref="E214:K214"/>
    <mergeCell ref="L214:T214"/>
    <mergeCell ref="A215:A217"/>
    <mergeCell ref="B215:B217"/>
    <mergeCell ref="E215:E217"/>
    <mergeCell ref="F215:G215"/>
    <mergeCell ref="H215:I215"/>
    <mergeCell ref="S199:S200"/>
    <mergeCell ref="T199:T200"/>
    <mergeCell ref="A201:T201"/>
    <mergeCell ref="A208:D208"/>
    <mergeCell ref="A209:D209"/>
    <mergeCell ref="A211:T211"/>
    <mergeCell ref="F199:F200"/>
    <mergeCell ref="G199:G200"/>
    <mergeCell ref="H199:H200"/>
    <mergeCell ref="I199:I200"/>
    <mergeCell ref="J199:J200"/>
    <mergeCell ref="K199:K200"/>
    <mergeCell ref="T216:T217"/>
    <mergeCell ref="H198:I198"/>
    <mergeCell ref="J198:K198"/>
    <mergeCell ref="L198:L200"/>
    <mergeCell ref="M198:N198"/>
    <mergeCell ref="O198:R198"/>
    <mergeCell ref="S198:T198"/>
    <mergeCell ref="M199:M200"/>
    <mergeCell ref="N199:N200"/>
    <mergeCell ref="O199:Q199"/>
    <mergeCell ref="R199:R200"/>
    <mergeCell ref="A194:T194"/>
    <mergeCell ref="A195:T195"/>
    <mergeCell ref="A197:B197"/>
    <mergeCell ref="C197:D200"/>
    <mergeCell ref="E197:K197"/>
    <mergeCell ref="L197:T197"/>
    <mergeCell ref="A198:A200"/>
    <mergeCell ref="B198:B200"/>
    <mergeCell ref="E198:E200"/>
    <mergeCell ref="F198:G198"/>
    <mergeCell ref="A186:T186"/>
    <mergeCell ref="A191:D191"/>
    <mergeCell ref="A192:D192"/>
    <mergeCell ref="A193:U193"/>
    <mergeCell ref="F184:F185"/>
    <mergeCell ref="G184:G185"/>
    <mergeCell ref="H184:H185"/>
    <mergeCell ref="I184:I185"/>
    <mergeCell ref="J184:J185"/>
    <mergeCell ref="K184:K185"/>
    <mergeCell ref="H183:I183"/>
    <mergeCell ref="J183:K183"/>
    <mergeCell ref="L183:L185"/>
    <mergeCell ref="M183:N183"/>
    <mergeCell ref="O183:R183"/>
    <mergeCell ref="S183:T183"/>
    <mergeCell ref="M184:M185"/>
    <mergeCell ref="N184:N185"/>
    <mergeCell ref="O184:Q184"/>
    <mergeCell ref="R184:R185"/>
    <mergeCell ref="A179:T179"/>
    <mergeCell ref="A180:T180"/>
    <mergeCell ref="A182:B182"/>
    <mergeCell ref="C182:D185"/>
    <mergeCell ref="E182:K182"/>
    <mergeCell ref="L182:T182"/>
    <mergeCell ref="A183:A185"/>
    <mergeCell ref="B183:B185"/>
    <mergeCell ref="E183:E185"/>
    <mergeCell ref="F183:G183"/>
    <mergeCell ref="S166:S167"/>
    <mergeCell ref="T166:T167"/>
    <mergeCell ref="A168:T168"/>
    <mergeCell ref="A176:D176"/>
    <mergeCell ref="A177:D177"/>
    <mergeCell ref="A178:U178"/>
    <mergeCell ref="F166:F167"/>
    <mergeCell ref="G166:G167"/>
    <mergeCell ref="H166:H167"/>
    <mergeCell ref="I166:I167"/>
    <mergeCell ref="J166:J167"/>
    <mergeCell ref="K166:K167"/>
    <mergeCell ref="S184:S185"/>
    <mergeCell ref="T184:T185"/>
    <mergeCell ref="H165:I165"/>
    <mergeCell ref="J165:K165"/>
    <mergeCell ref="L165:L167"/>
    <mergeCell ref="M165:N165"/>
    <mergeCell ref="O165:R165"/>
    <mergeCell ref="S165:T165"/>
    <mergeCell ref="M166:M167"/>
    <mergeCell ref="N166:N167"/>
    <mergeCell ref="O166:Q166"/>
    <mergeCell ref="R166:R167"/>
    <mergeCell ref="A161:T161"/>
    <mergeCell ref="A162:T162"/>
    <mergeCell ref="A164:B164"/>
    <mergeCell ref="C164:D167"/>
    <mergeCell ref="E164:K164"/>
    <mergeCell ref="L164:T164"/>
    <mergeCell ref="A165:A167"/>
    <mergeCell ref="B165:B167"/>
    <mergeCell ref="E165:E167"/>
    <mergeCell ref="F165:G165"/>
    <mergeCell ref="A154:T154"/>
    <mergeCell ref="A158:D158"/>
    <mergeCell ref="A159:D159"/>
    <mergeCell ref="A160:U160"/>
    <mergeCell ref="F152:F153"/>
    <mergeCell ref="G152:G153"/>
    <mergeCell ref="H152:H153"/>
    <mergeCell ref="I152:I153"/>
    <mergeCell ref="J152:J153"/>
    <mergeCell ref="K152:K153"/>
    <mergeCell ref="H151:I151"/>
    <mergeCell ref="J151:K151"/>
    <mergeCell ref="L151:L153"/>
    <mergeCell ref="M151:N151"/>
    <mergeCell ref="O151:R151"/>
    <mergeCell ref="S151:T151"/>
    <mergeCell ref="M152:M153"/>
    <mergeCell ref="N152:N153"/>
    <mergeCell ref="O152:Q152"/>
    <mergeCell ref="R152:R153"/>
    <mergeCell ref="A147:T147"/>
    <mergeCell ref="A148:T148"/>
    <mergeCell ref="A150:B150"/>
    <mergeCell ref="C150:D153"/>
    <mergeCell ref="E150:K150"/>
    <mergeCell ref="L150:T150"/>
    <mergeCell ref="A151:A153"/>
    <mergeCell ref="B151:B153"/>
    <mergeCell ref="E151:E153"/>
    <mergeCell ref="F151:G151"/>
    <mergeCell ref="S135:S136"/>
    <mergeCell ref="T135:T136"/>
    <mergeCell ref="A137:T137"/>
    <mergeCell ref="A144:D144"/>
    <mergeCell ref="A145:D145"/>
    <mergeCell ref="A146:U146"/>
    <mergeCell ref="F135:F136"/>
    <mergeCell ref="G135:G136"/>
    <mergeCell ref="H135:H136"/>
    <mergeCell ref="I135:I136"/>
    <mergeCell ref="J135:J136"/>
    <mergeCell ref="K135:K136"/>
    <mergeCell ref="S152:S153"/>
    <mergeCell ref="T152:T153"/>
    <mergeCell ref="H134:I134"/>
    <mergeCell ref="J134:K134"/>
    <mergeCell ref="L134:L136"/>
    <mergeCell ref="M134:N134"/>
    <mergeCell ref="O134:R134"/>
    <mergeCell ref="S134:T134"/>
    <mergeCell ref="M135:M136"/>
    <mergeCell ref="N135:N136"/>
    <mergeCell ref="O135:Q135"/>
    <mergeCell ref="R135:R136"/>
    <mergeCell ref="A130:T130"/>
    <mergeCell ref="A131:T131"/>
    <mergeCell ref="A133:B133"/>
    <mergeCell ref="C133:D136"/>
    <mergeCell ref="E133:K133"/>
    <mergeCell ref="L133:T133"/>
    <mergeCell ref="A134:A136"/>
    <mergeCell ref="B134:B136"/>
    <mergeCell ref="E134:E136"/>
    <mergeCell ref="F134:G134"/>
    <mergeCell ref="A125:T125"/>
    <mergeCell ref="A127:D127"/>
    <mergeCell ref="A128:D128"/>
    <mergeCell ref="A129:U129"/>
    <mergeCell ref="S122:T122"/>
    <mergeCell ref="F123:F124"/>
    <mergeCell ref="G123:G124"/>
    <mergeCell ref="H123:H124"/>
    <mergeCell ref="I123:I124"/>
    <mergeCell ref="J123:J124"/>
    <mergeCell ref="K123:K124"/>
    <mergeCell ref="M123:M124"/>
    <mergeCell ref="N123:N124"/>
    <mergeCell ref="O123:Q123"/>
    <mergeCell ref="F122:G122"/>
    <mergeCell ref="H122:I122"/>
    <mergeCell ref="J122:K122"/>
    <mergeCell ref="L122:L124"/>
    <mergeCell ref="M122:N122"/>
    <mergeCell ref="O122:R122"/>
    <mergeCell ref="R123:R124"/>
    <mergeCell ref="A117:U117"/>
    <mergeCell ref="A118:T118"/>
    <mergeCell ref="A119:T119"/>
    <mergeCell ref="A121:B121"/>
    <mergeCell ref="C121:D124"/>
    <mergeCell ref="E121:K121"/>
    <mergeCell ref="L121:T121"/>
    <mergeCell ref="A122:A124"/>
    <mergeCell ref="B122:B124"/>
    <mergeCell ref="E122:E124"/>
    <mergeCell ref="S110:S111"/>
    <mergeCell ref="T110:T111"/>
    <mergeCell ref="A112:T112"/>
    <mergeCell ref="A114:D114"/>
    <mergeCell ref="A115:D115"/>
    <mergeCell ref="A116:U116"/>
    <mergeCell ref="F110:F111"/>
    <mergeCell ref="G110:G111"/>
    <mergeCell ref="H110:H111"/>
    <mergeCell ref="I110:I111"/>
    <mergeCell ref="J110:J111"/>
    <mergeCell ref="K110:K111"/>
    <mergeCell ref="S123:S124"/>
    <mergeCell ref="T123:T124"/>
    <mergeCell ref="H109:I109"/>
    <mergeCell ref="J109:K109"/>
    <mergeCell ref="L109:L111"/>
    <mergeCell ref="M109:N109"/>
    <mergeCell ref="O109:R109"/>
    <mergeCell ref="S109:T109"/>
    <mergeCell ref="M110:M111"/>
    <mergeCell ref="N110:N111"/>
    <mergeCell ref="O110:Q110"/>
    <mergeCell ref="R110:R111"/>
    <mergeCell ref="A105:T105"/>
    <mergeCell ref="A106:T106"/>
    <mergeCell ref="A108:B108"/>
    <mergeCell ref="C108:D111"/>
    <mergeCell ref="E108:K108"/>
    <mergeCell ref="L108:T108"/>
    <mergeCell ref="A109:A111"/>
    <mergeCell ref="B109:B111"/>
    <mergeCell ref="E109:E111"/>
    <mergeCell ref="F109:G109"/>
    <mergeCell ref="A92:T92"/>
    <mergeCell ref="A102:D102"/>
    <mergeCell ref="A103:D103"/>
    <mergeCell ref="A104:U104"/>
    <mergeCell ref="F90:F91"/>
    <mergeCell ref="G90:G91"/>
    <mergeCell ref="H90:H91"/>
    <mergeCell ref="I90:I91"/>
    <mergeCell ref="J90:J91"/>
    <mergeCell ref="K90:K91"/>
    <mergeCell ref="H89:I89"/>
    <mergeCell ref="J89:K89"/>
    <mergeCell ref="L89:L91"/>
    <mergeCell ref="M89:N89"/>
    <mergeCell ref="O89:R89"/>
    <mergeCell ref="S89:T89"/>
    <mergeCell ref="M90:M91"/>
    <mergeCell ref="N90:N91"/>
    <mergeCell ref="O90:Q90"/>
    <mergeCell ref="R90:R91"/>
    <mergeCell ref="A85:T85"/>
    <mergeCell ref="A86:T86"/>
    <mergeCell ref="A88:B88"/>
    <mergeCell ref="C88:D91"/>
    <mergeCell ref="E88:K88"/>
    <mergeCell ref="L88:T88"/>
    <mergeCell ref="A89:A91"/>
    <mergeCell ref="B89:B91"/>
    <mergeCell ref="E89:E91"/>
    <mergeCell ref="F89:G89"/>
    <mergeCell ref="S69:S70"/>
    <mergeCell ref="T69:T70"/>
    <mergeCell ref="A71:T71"/>
    <mergeCell ref="A82:D82"/>
    <mergeCell ref="A83:D83"/>
    <mergeCell ref="A84:U84"/>
    <mergeCell ref="F69:F70"/>
    <mergeCell ref="G69:G70"/>
    <mergeCell ref="H69:H70"/>
    <mergeCell ref="I69:I70"/>
    <mergeCell ref="J69:J70"/>
    <mergeCell ref="K69:K70"/>
    <mergeCell ref="S90:S91"/>
    <mergeCell ref="T90:T91"/>
    <mergeCell ref="H68:I68"/>
    <mergeCell ref="J68:K68"/>
    <mergeCell ref="L68:L70"/>
    <mergeCell ref="M68:N68"/>
    <mergeCell ref="O68:R68"/>
    <mergeCell ref="S68:T68"/>
    <mergeCell ref="M69:M70"/>
    <mergeCell ref="N69:N70"/>
    <mergeCell ref="O69:Q69"/>
    <mergeCell ref="R69:R70"/>
    <mergeCell ref="A64:T64"/>
    <mergeCell ref="A65:T65"/>
    <mergeCell ref="A67:B67"/>
    <mergeCell ref="C67:D70"/>
    <mergeCell ref="E67:K67"/>
    <mergeCell ref="L67:T67"/>
    <mergeCell ref="A68:A70"/>
    <mergeCell ref="B68:B70"/>
    <mergeCell ref="E68:E70"/>
    <mergeCell ref="F68:G68"/>
    <mergeCell ref="A58:T58"/>
    <mergeCell ref="A61:D61"/>
    <mergeCell ref="A62:D62"/>
    <mergeCell ref="A63:U63"/>
    <mergeCell ref="F56:F57"/>
    <mergeCell ref="G56:G57"/>
    <mergeCell ref="H56:H57"/>
    <mergeCell ref="I56:I57"/>
    <mergeCell ref="J56:J57"/>
    <mergeCell ref="K56:K57"/>
    <mergeCell ref="H55:I55"/>
    <mergeCell ref="J55:K55"/>
    <mergeCell ref="L55:L57"/>
    <mergeCell ref="M55:N55"/>
    <mergeCell ref="O55:R55"/>
    <mergeCell ref="S55:T55"/>
    <mergeCell ref="M56:M57"/>
    <mergeCell ref="N56:N57"/>
    <mergeCell ref="O56:Q56"/>
    <mergeCell ref="R56:R57"/>
    <mergeCell ref="A51:T51"/>
    <mergeCell ref="A52:T52"/>
    <mergeCell ref="A54:B54"/>
    <mergeCell ref="C54:D57"/>
    <mergeCell ref="E54:K54"/>
    <mergeCell ref="L54:T54"/>
    <mergeCell ref="A55:A57"/>
    <mergeCell ref="B55:B57"/>
    <mergeCell ref="E55:E57"/>
    <mergeCell ref="F55:G55"/>
    <mergeCell ref="S44:S45"/>
    <mergeCell ref="T44:T45"/>
    <mergeCell ref="A46:T46"/>
    <mergeCell ref="A48:D48"/>
    <mergeCell ref="A49:D49"/>
    <mergeCell ref="A50:U50"/>
    <mergeCell ref="F44:F45"/>
    <mergeCell ref="G44:G45"/>
    <mergeCell ref="H44:H45"/>
    <mergeCell ref="I44:I45"/>
    <mergeCell ref="J44:J45"/>
    <mergeCell ref="K44:K45"/>
    <mergeCell ref="S56:S57"/>
    <mergeCell ref="T56:T57"/>
    <mergeCell ref="H43:I43"/>
    <mergeCell ref="J43:K43"/>
    <mergeCell ref="L43:L45"/>
    <mergeCell ref="M43:N43"/>
    <mergeCell ref="O43:R43"/>
    <mergeCell ref="S43:T43"/>
    <mergeCell ref="M44:M45"/>
    <mergeCell ref="N44:N45"/>
    <mergeCell ref="O44:Q44"/>
    <mergeCell ref="R44:R45"/>
    <mergeCell ref="A39:T39"/>
    <mergeCell ref="A40:T40"/>
    <mergeCell ref="A42:B42"/>
    <mergeCell ref="C42:D45"/>
    <mergeCell ref="E42:K42"/>
    <mergeCell ref="L42:T42"/>
    <mergeCell ref="A43:A45"/>
    <mergeCell ref="B43:B45"/>
    <mergeCell ref="E43:E45"/>
    <mergeCell ref="F43:G43"/>
    <mergeCell ref="A33:T33"/>
    <mergeCell ref="A36:D36"/>
    <mergeCell ref="A37:D37"/>
    <mergeCell ref="A38:U38"/>
    <mergeCell ref="F31:F32"/>
    <mergeCell ref="G31:G32"/>
    <mergeCell ref="H31:H32"/>
    <mergeCell ref="I31:I32"/>
    <mergeCell ref="J31:J32"/>
    <mergeCell ref="K31:K32"/>
    <mergeCell ref="H30:I30"/>
    <mergeCell ref="J30:K30"/>
    <mergeCell ref="L30:L32"/>
    <mergeCell ref="M30:N30"/>
    <mergeCell ref="O30:R30"/>
    <mergeCell ref="S30:T30"/>
    <mergeCell ref="M31:M32"/>
    <mergeCell ref="N31:N32"/>
    <mergeCell ref="O31:Q31"/>
    <mergeCell ref="R31:R32"/>
    <mergeCell ref="A26:T26"/>
    <mergeCell ref="A27:T27"/>
    <mergeCell ref="A29:B29"/>
    <mergeCell ref="C29:D32"/>
    <mergeCell ref="E29:K29"/>
    <mergeCell ref="L29:T29"/>
    <mergeCell ref="A30:A32"/>
    <mergeCell ref="B30:B32"/>
    <mergeCell ref="E30:E32"/>
    <mergeCell ref="F30:G30"/>
    <mergeCell ref="S18:S19"/>
    <mergeCell ref="T18:T19"/>
    <mergeCell ref="A20:T20"/>
    <mergeCell ref="A23:D23"/>
    <mergeCell ref="A24:D24"/>
    <mergeCell ref="A25:U25"/>
    <mergeCell ref="F18:F19"/>
    <mergeCell ref="G18:G19"/>
    <mergeCell ref="H18:H19"/>
    <mergeCell ref="I18:I19"/>
    <mergeCell ref="J18:J19"/>
    <mergeCell ref="K18:K19"/>
    <mergeCell ref="S31:S32"/>
    <mergeCell ref="T31:T32"/>
    <mergeCell ref="H17:I17"/>
    <mergeCell ref="J17:K17"/>
    <mergeCell ref="L17:L19"/>
    <mergeCell ref="M17:N17"/>
    <mergeCell ref="O17:R17"/>
    <mergeCell ref="S17:T17"/>
    <mergeCell ref="M18:M19"/>
    <mergeCell ref="N18:N19"/>
    <mergeCell ref="O18:Q18"/>
    <mergeCell ref="R18:R19"/>
    <mergeCell ref="A13:T13"/>
    <mergeCell ref="A14:T14"/>
    <mergeCell ref="A16:B16"/>
    <mergeCell ref="C16:D19"/>
    <mergeCell ref="E16:K16"/>
    <mergeCell ref="L16:T16"/>
    <mergeCell ref="A17:A19"/>
    <mergeCell ref="B17:B19"/>
    <mergeCell ref="E17:E19"/>
    <mergeCell ref="F17:G17"/>
    <mergeCell ref="A1:U1"/>
    <mergeCell ref="A2:U2"/>
    <mergeCell ref="A4:B4"/>
    <mergeCell ref="C4:D7"/>
    <mergeCell ref="E4:K4"/>
    <mergeCell ref="L4:T4"/>
    <mergeCell ref="A5:A7"/>
    <mergeCell ref="B5:B7"/>
    <mergeCell ref="E5:E7"/>
    <mergeCell ref="F5:G5"/>
    <mergeCell ref="S6:S7"/>
    <mergeCell ref="T6:T7"/>
    <mergeCell ref="A8:T8"/>
    <mergeCell ref="A10:D10"/>
    <mergeCell ref="A11:D11"/>
    <mergeCell ref="A12:U12"/>
    <mergeCell ref="F6:F7"/>
    <mergeCell ref="G6:G7"/>
    <mergeCell ref="H6:H7"/>
    <mergeCell ref="I6:I7"/>
    <mergeCell ref="J6:J7"/>
    <mergeCell ref="K6:K7"/>
    <mergeCell ref="H5:I5"/>
    <mergeCell ref="J5:K5"/>
    <mergeCell ref="L5:L7"/>
    <mergeCell ref="M5:N5"/>
    <mergeCell ref="O5:R5"/>
    <mergeCell ref="S5:T5"/>
    <mergeCell ref="M6:M7"/>
    <mergeCell ref="N6:N7"/>
    <mergeCell ref="O6:Q6"/>
    <mergeCell ref="R6:R7"/>
  </mergeCells>
  <pageMargins left="0.70866141732283472" right="0.70866141732283472" top="0.27559055118110237" bottom="0.27559055118110237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statystyka I pół.2020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Bucholc Agnieszka</dc:creator>
  <cp:lastModifiedBy>Bucholc Agnieszka</cp:lastModifiedBy>
  <cp:lastPrinted>2020-01-22T12:18:30Z</cp:lastPrinted>
  <dcterms:created xsi:type="dcterms:W3CDTF">2019-07-22T12:11:40Z</dcterms:created>
  <dcterms:modified xsi:type="dcterms:W3CDTF">2020-07-07T10:38:34Z</dcterms:modified>
</cp:coreProperties>
</file>